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650" yWindow="32760" windowWidth="27870" windowHeight="12510" tabRatio="453" activeTab="1"/>
  </bookViews>
  <sheets>
    <sheet name="Anleitung" sheetId="1" r:id="rId1"/>
    <sheet name="Gesamt-Meldung" sheetId="2" r:id="rId2"/>
    <sheet name="Einzel-Meldung" sheetId="3" r:id="rId3"/>
    <sheet name="Rekord_E_DSM" sheetId="4" state="hidden" r:id="rId4"/>
    <sheet name="Kopiervorlage_E" sheetId="5" state="hidden" r:id="rId5"/>
    <sheet name="Mannschaft-Meldung" sheetId="6" r:id="rId6"/>
    <sheet name="Rekord_M_DSM" sheetId="7" state="hidden" r:id="rId7"/>
    <sheet name="Kopiervorlage_M" sheetId="8" state="hidden" r:id="rId8"/>
    <sheet name="Listen" sheetId="9" state="hidden" r:id="rId9"/>
    <sheet name="Historie" sheetId="10" state="hidden" r:id="rId10"/>
  </sheets>
  <definedNames>
    <definedName name="_xlnm._FilterDatabase" localSheetId="2" hidden="1">'Einzel-Meldung'!$A$1:$K$99</definedName>
    <definedName name="_xlnm._FilterDatabase" localSheetId="7" hidden="1">'Kopiervorlage_M'!$G$1:$G$15</definedName>
    <definedName name="_xlnm._FilterDatabase" localSheetId="5" hidden="1">'Mannschaft-Meldung'!$A$1:$I$99</definedName>
    <definedName name="_xlnm._FilterDatabase" localSheetId="3" hidden="1">'Rekord_E_DSM'!$A$1:$I$85</definedName>
    <definedName name="_xlnm._FilterDatabase" localSheetId="6" hidden="1">'Rekord_M_DSM'!$A$1:$H$53</definedName>
    <definedName name="AK">'Listen'!$C$2:$C$22</definedName>
    <definedName name="AK_E">'Listen'!$C$9:$C$22</definedName>
    <definedName name="AK_M">'Listen'!$C$2:$C$8</definedName>
    <definedName name="AK_Referenz">'Listen'!$C$2:$D$22</definedName>
    <definedName name="Altersklasse">'Listen'!$C$2:$C$22</definedName>
    <definedName name="_xlnm.Print_Area" localSheetId="1">'Gesamt-Meldung'!$A$1:$AS$9</definedName>
    <definedName name="_xlnm.Print_Area" localSheetId="5">'Mannschaft-Meldung'!$A$1:$Q$99</definedName>
    <definedName name="_xlnm.Print_Area" localSheetId="3">'Rekord_E_DSM'!$A$1:$I$85</definedName>
    <definedName name="_xlnm.Print_Area" localSheetId="6">'Rekord_M_DSM'!$A$1:$H$53</definedName>
    <definedName name="_xlnm.Print_Titles" localSheetId="2">'Einzel-Meldung'!$1:$1</definedName>
    <definedName name="_xlnm.Print_Titles" localSheetId="5">'Mannschaft-Meldung'!$1:$1</definedName>
    <definedName name="Geschlecht">'Listen'!$F$2:$F$3</definedName>
    <definedName name="GLD_Liste">'Listen'!$A$2:$A$19</definedName>
    <definedName name="GLD_Liste2">'Listen'!$B$2:$B$19</definedName>
    <definedName name="Ort">'Listen'!$I$3</definedName>
    <definedName name="Veranstaltung">'Listen'!$I$2</definedName>
    <definedName name="Wettkampf">'Listen'!$E$2:$E$3</definedName>
  </definedNames>
  <calcPr fullCalcOnLoad="1"/>
</workbook>
</file>

<file path=xl/sharedStrings.xml><?xml version="1.0" encoding="utf-8"?>
<sst xmlns="http://schemas.openxmlformats.org/spreadsheetml/2006/main" count="1083" uniqueCount="323">
  <si>
    <t>Wettkampf</t>
  </si>
  <si>
    <t>Geschlecht</t>
  </si>
  <si>
    <t>Altersklasse</t>
  </si>
  <si>
    <t>Vorname</t>
  </si>
  <si>
    <t>Jahrgang</t>
  </si>
  <si>
    <t>Punkte</t>
  </si>
  <si>
    <t>LV Kürzel</t>
  </si>
  <si>
    <t>LV</t>
  </si>
  <si>
    <t>E</t>
  </si>
  <si>
    <t>M</t>
  </si>
  <si>
    <t>W</t>
  </si>
  <si>
    <t>Nachname</t>
  </si>
  <si>
    <t>Bitte die Struktur der Tabelle nicht verändern,
da sonst die Daten nicht automatisch gelesen werden können !!!</t>
  </si>
  <si>
    <t>Kontrollvermerk / Zulassung</t>
  </si>
  <si>
    <t>Name</t>
  </si>
  <si>
    <t>Straße
Hausnummer</t>
  </si>
  <si>
    <t>PLZ Ort</t>
  </si>
  <si>
    <t>email</t>
  </si>
  <si>
    <t>Handy</t>
  </si>
  <si>
    <t>Telefon</t>
  </si>
  <si>
    <t>Jahr</t>
  </si>
  <si>
    <t>Version</t>
  </si>
  <si>
    <t>Kommentar</t>
  </si>
  <si>
    <t>Datum</t>
  </si>
  <si>
    <t>Anzahl 
Mannschaften</t>
  </si>
  <si>
    <t xml:space="preserve">Startgebühren </t>
  </si>
  <si>
    <t>Einzelpreis</t>
  </si>
  <si>
    <t>Summe</t>
  </si>
  <si>
    <t>Mittagessen Samstag</t>
  </si>
  <si>
    <t>Abendessen Samstag</t>
  </si>
  <si>
    <t>Übernachtung</t>
  </si>
  <si>
    <t>Kaution</t>
  </si>
  <si>
    <t>Programm</t>
  </si>
  <si>
    <t>Anzahl 
Einzelteilnehmer</t>
  </si>
  <si>
    <t>Anzahl Teilnehmer Abschlussveranstaltung mit Siegerehrung</t>
  </si>
  <si>
    <t>Verantwortlicher für die Meldung</t>
  </si>
  <si>
    <t>Funktion</t>
  </si>
  <si>
    <t>Gliederung</t>
  </si>
  <si>
    <t>Gesamtkosten</t>
  </si>
  <si>
    <r>
      <t xml:space="preserve">Gesamtmeldebogen:
</t>
    </r>
    <r>
      <rPr>
        <sz val="12"/>
        <rFont val="Arial"/>
        <family val="2"/>
      </rPr>
      <t xml:space="preserve">
Bitte in die weißen Felder die entsprechenden Angaben bzw. Teilnehmerzahlen eingeben.
Die  gelb markierten Felder dürfen nicht überschrieben werden.</t>
    </r>
  </si>
  <si>
    <r>
      <t>Ermittlung der Gesamtkosten:</t>
    </r>
  </si>
  <si>
    <t>Übernachtung Hotel (Plausibilitätscheck Übernachtungen)</t>
  </si>
  <si>
    <t xml:space="preserve"> 50 m Retten einer Puppe                </t>
  </si>
  <si>
    <t xml:space="preserve"> 50 m Kombiniertes Schwimmen            </t>
  </si>
  <si>
    <t xml:space="preserve"> 50 m Retten einer Puppe mit Flossen    </t>
  </si>
  <si>
    <t xml:space="preserve">100 m Retten einer Puppe mit Flossen    </t>
  </si>
  <si>
    <t xml:space="preserve"> 25 m Schleppen einer Puppe             </t>
  </si>
  <si>
    <t xml:space="preserve">100 m Hindernis-schwimmen                </t>
  </si>
  <si>
    <t>Meldepunkte auf Basis der Qualifikationszeiten</t>
  </si>
  <si>
    <t xml:space="preserve">4 x 50 m Hindernisstaffel               </t>
  </si>
  <si>
    <t xml:space="preserve">4 x 25 m Puppenstaffel                  </t>
  </si>
  <si>
    <t xml:space="preserve">4 x 50 m Gurtretterstaffel              </t>
  </si>
  <si>
    <t xml:space="preserve">4 x 50 m Rettungsstaffel                </t>
  </si>
  <si>
    <t xml:space="preserve">4 x 25 m Rettungsstaffel                </t>
  </si>
  <si>
    <t xml:space="preserve">4 x 25 m Rückenlage ohne Arme           </t>
  </si>
  <si>
    <t>AK 25-45</t>
  </si>
  <si>
    <t xml:space="preserve"> 50 m Freistil-schwimmen                 </t>
  </si>
  <si>
    <t>Wettkampf auf dem Meldepunktzahl erzielt wurde</t>
  </si>
  <si>
    <t>Basisversion: alle Meldeformulare zusammengefaßt</t>
  </si>
  <si>
    <t>Basisversion: 2007 - Formel zur Berechnung der Meldepunktzahlen</t>
  </si>
  <si>
    <t>Anzahl der Teilnehmer (Teilnehmerausweis)</t>
  </si>
  <si>
    <t>F5 max 3 Zeichen</t>
  </si>
  <si>
    <t>Basisversion 2009</t>
  </si>
  <si>
    <t>Anpassung T-Shirts</t>
  </si>
  <si>
    <t>Basisversion 2010</t>
  </si>
  <si>
    <t>Anpassung Badekappen / Hinweis Mittagessen</t>
  </si>
  <si>
    <t>Addition Kaution zu Gesamkosten</t>
  </si>
  <si>
    <t>Baden</t>
  </si>
  <si>
    <t>BA</t>
  </si>
  <si>
    <t>Bayern</t>
  </si>
  <si>
    <t>BY</t>
  </si>
  <si>
    <t>Berlin</t>
  </si>
  <si>
    <t>BE</t>
  </si>
  <si>
    <t>Brandenburg</t>
  </si>
  <si>
    <t>BB</t>
  </si>
  <si>
    <t>Bremen</t>
  </si>
  <si>
    <t>HB</t>
  </si>
  <si>
    <t>Hamburg</t>
  </si>
  <si>
    <t>HH</t>
  </si>
  <si>
    <t>Hessen</t>
  </si>
  <si>
    <t>HE</t>
  </si>
  <si>
    <t>Mecklenburg-Vorpommern</t>
  </si>
  <si>
    <t>MV</t>
  </si>
  <si>
    <t>Niedersachsen</t>
  </si>
  <si>
    <t>Nordrhein</t>
  </si>
  <si>
    <t>NR</t>
  </si>
  <si>
    <t>Rheinland-Pfalz</t>
  </si>
  <si>
    <t>RP</t>
  </si>
  <si>
    <t>Saarland</t>
  </si>
  <si>
    <t>Sachsen</t>
  </si>
  <si>
    <t>SN</t>
  </si>
  <si>
    <t>Sachsen-Anhalt</t>
  </si>
  <si>
    <t>Schleswig-Holstein</t>
  </si>
  <si>
    <t>SH</t>
  </si>
  <si>
    <t>Thüringen</t>
  </si>
  <si>
    <t>TH</t>
  </si>
  <si>
    <t>Westfalen</t>
  </si>
  <si>
    <t>WE</t>
  </si>
  <si>
    <t>Württemberg</t>
  </si>
  <si>
    <t>WÜ</t>
  </si>
  <si>
    <t>Landesverband</t>
  </si>
  <si>
    <t>Protokoll</t>
  </si>
  <si>
    <t>Frühstück Sonntag</t>
  </si>
  <si>
    <t>Frühstück Samstag</t>
  </si>
  <si>
    <t xml:space="preserve">4 x 50m Freistilstaffel                </t>
  </si>
  <si>
    <t>Ak 100</t>
  </si>
  <si>
    <t>Ak 120</t>
  </si>
  <si>
    <t>Ak 140</t>
  </si>
  <si>
    <t>Ak 170</t>
  </si>
  <si>
    <t>Ak 200</t>
  </si>
  <si>
    <t>Ak 240</t>
  </si>
  <si>
    <t>Ak 280+</t>
  </si>
  <si>
    <t>Ak 25</t>
  </si>
  <si>
    <t>Ak 30</t>
  </si>
  <si>
    <t>Ak 35</t>
  </si>
  <si>
    <t>Ak 40</t>
  </si>
  <si>
    <t>Ak 45</t>
  </si>
  <si>
    <t>Ak 50</t>
  </si>
  <si>
    <t>Ak 55</t>
  </si>
  <si>
    <t>Ak 60</t>
  </si>
  <si>
    <t>Ak 65</t>
  </si>
  <si>
    <t>Ak 70</t>
  </si>
  <si>
    <t>Ak 75</t>
  </si>
  <si>
    <t>Ak 80</t>
  </si>
  <si>
    <t>Ak 85</t>
  </si>
  <si>
    <r>
      <t xml:space="preserve">Die Tabelle </t>
    </r>
    <r>
      <rPr>
        <b/>
        <sz val="10"/>
        <rFont val="Arial"/>
        <family val="2"/>
      </rPr>
      <t>Gesamt-Meldung</t>
    </r>
    <r>
      <rPr>
        <sz val="10"/>
        <rFont val="Arial"/>
        <family val="0"/>
      </rPr>
      <t xml:space="preserve"> dient zur automatischen Erfassung der Meldung mit dem Wettkampfprogramm</t>
    </r>
  </si>
  <si>
    <t>Im Feld C2-F2 die Gliederung eingeben
Im Feld H2-I2 den LV auswählen:
1. Feld mit der Maus markieren
2. Auf Dropdown-Button (Pfeil) klicken und Gliederung auswählen</t>
  </si>
  <si>
    <t>Danach Meldung der Teilnehmer auf den beiden Blättern eingeben.</t>
  </si>
  <si>
    <r>
      <t xml:space="preserve">Spalte </t>
    </r>
    <r>
      <rPr>
        <b/>
        <sz val="10"/>
        <rFont val="Arial"/>
        <family val="2"/>
      </rPr>
      <t xml:space="preserve">Gliederung </t>
    </r>
    <r>
      <rPr>
        <sz val="10"/>
        <rFont val="Arial"/>
        <family val="2"/>
      </rPr>
      <t xml:space="preserve">und </t>
    </r>
    <r>
      <rPr>
        <b/>
        <sz val="10"/>
        <rFont val="Arial"/>
        <family val="2"/>
      </rPr>
      <t xml:space="preserve">LV </t>
    </r>
    <r>
      <rPr>
        <sz val="10"/>
        <rFont val="Arial"/>
        <family val="2"/>
      </rPr>
      <t xml:space="preserve"> wird automatisch ermittelt</t>
    </r>
    <r>
      <rPr>
        <b/>
        <sz val="10"/>
        <rFont val="Arial"/>
        <family val="2"/>
      </rPr>
      <t xml:space="preserve">
</t>
    </r>
  </si>
  <si>
    <r>
      <t xml:space="preserve">Für alle Felder mit beschränkten Eingaben werden die zulässigen Werte
als Hilfe angezeigt, sobald das Feld markiert wird.
Bei unzulässiger Eingabe erfolgt eine Fehlermeldung.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xml:space="preserve">: Männlich
</t>
    </r>
    <r>
      <rPr>
        <b/>
        <sz val="10"/>
        <rFont val="Arial"/>
        <family val="2"/>
      </rPr>
      <t>Altersklasse</t>
    </r>
  </si>
  <si>
    <r>
      <t>Protokoll</t>
    </r>
    <r>
      <rPr>
        <sz val="10"/>
        <rFont val="Arial"/>
        <family val="2"/>
      </rPr>
      <t>nachweis</t>
    </r>
    <r>
      <rPr>
        <b/>
        <sz val="10"/>
        <rFont val="Arial"/>
        <family val="2"/>
      </rPr>
      <t xml:space="preserve">
Ja
Nein</t>
    </r>
  </si>
  <si>
    <r>
      <t xml:space="preserve">Das </t>
    </r>
    <r>
      <rPr>
        <b/>
        <sz val="10"/>
        <rFont val="Arial"/>
        <family val="2"/>
      </rPr>
      <t xml:space="preserve">Speichern </t>
    </r>
    <r>
      <rPr>
        <sz val="10"/>
        <rFont val="Arial"/>
        <family val="2"/>
      </rPr>
      <t xml:space="preserve">der Meldung ist durch anclicken des 
</t>
    </r>
    <r>
      <rPr>
        <b/>
        <sz val="10"/>
        <color indexed="11"/>
        <rFont val="Arial"/>
        <family val="2"/>
      </rPr>
      <t>grün</t>
    </r>
    <r>
      <rPr>
        <b/>
        <sz val="10"/>
        <rFont val="Arial"/>
        <family val="2"/>
      </rPr>
      <t xml:space="preserve"> hinterlegten Feldes "Meldung als XLS speichern" </t>
    </r>
    <r>
      <rPr>
        <sz val="10"/>
        <rFont val="Arial"/>
        <family val="2"/>
      </rPr>
      <t>möglich. 
Dabei wird automatisch, der Dateiname mit Gliederungskürzel und Datum angelegt.</t>
    </r>
  </si>
  <si>
    <t>Finale Version zur Veröffentlichung</t>
  </si>
  <si>
    <t>Korrektur Header</t>
  </si>
  <si>
    <t>E/M</t>
  </si>
  <si>
    <t>Disziplin</t>
  </si>
  <si>
    <t>Zeit</t>
  </si>
  <si>
    <t>Rec-Punkte</t>
  </si>
  <si>
    <t>Rekord Über-trag aus AK</t>
  </si>
  <si>
    <t>DSM2004</t>
  </si>
  <si>
    <t>4 x 50 m Hindernisstaffel</t>
  </si>
  <si>
    <t>Region Uetersen</t>
  </si>
  <si>
    <t>4 x 25 m Puppenstaffel</t>
  </si>
  <si>
    <t>4 x 50 m Gurtretterstaffel</t>
  </si>
  <si>
    <t>DSM2007</t>
  </si>
  <si>
    <t>4 x 50 m Rettungsstaffel</t>
  </si>
  <si>
    <t>DSM2010</t>
  </si>
  <si>
    <t>Beckum Lippetal</t>
  </si>
  <si>
    <t>DSM2009</t>
  </si>
  <si>
    <t>Gütersloh</t>
  </si>
  <si>
    <t>DSM2008</t>
  </si>
  <si>
    <t>Schwerte</t>
  </si>
  <si>
    <t>DSM2006</t>
  </si>
  <si>
    <t>Dissen - Rothenfelde</t>
  </si>
  <si>
    <t>Gelsenkirchen-Mitte</t>
  </si>
  <si>
    <t>Wadgassen</t>
  </si>
  <si>
    <t>4 x 50 m Freistilstaffel</t>
  </si>
  <si>
    <t>Tönisvorst</t>
  </si>
  <si>
    <t>4 x 25 m Rettungsstaffel</t>
  </si>
  <si>
    <t>4 x 25 m Rückenlage ohne Armtätigkeit</t>
  </si>
  <si>
    <t>Reichenbach/Fils</t>
  </si>
  <si>
    <t>Mönchengladbach</t>
  </si>
  <si>
    <t>Magdeburg</t>
  </si>
  <si>
    <t>100 m Hindernisschwimmen</t>
  </si>
  <si>
    <t>100 m Retten einer Puppe mit Flossen</t>
  </si>
  <si>
    <t>AK 100-200</t>
  </si>
  <si>
    <t>AK 240-280+</t>
  </si>
  <si>
    <t>AK 60-85</t>
  </si>
  <si>
    <t>AK50-55</t>
  </si>
  <si>
    <t>AKI</t>
  </si>
  <si>
    <t>AK 25-55</t>
  </si>
  <si>
    <t>Basisversion</t>
  </si>
  <si>
    <t>Korrektur Dateiname Makro 2012…</t>
  </si>
  <si>
    <t>DSM2011</t>
  </si>
  <si>
    <t>w/m</t>
  </si>
  <si>
    <t>AK 25</t>
  </si>
  <si>
    <t>w</t>
  </si>
  <si>
    <t>DSM2012</t>
  </si>
  <si>
    <t>Kittel, Christine</t>
  </si>
  <si>
    <t>m</t>
  </si>
  <si>
    <t>Reznichenko, Alexey</t>
  </si>
  <si>
    <t>AK 30</t>
  </si>
  <si>
    <t>AK 35</t>
  </si>
  <si>
    <t>Libera-Körner, Jeanette</t>
  </si>
  <si>
    <t>AK 40</t>
  </si>
  <si>
    <t>Haaser, Norbert</t>
  </si>
  <si>
    <t>AK 45</t>
  </si>
  <si>
    <t>AK 50</t>
  </si>
  <si>
    <t>Geyer, Sabine</t>
  </si>
  <si>
    <t>Rauch, Gudrun</t>
  </si>
  <si>
    <t>Meik, Michael</t>
  </si>
  <si>
    <t>AK 55</t>
  </si>
  <si>
    <t>Franke, Angela</t>
  </si>
  <si>
    <t>AK 60</t>
  </si>
  <si>
    <t>Reich, Helga</t>
  </si>
  <si>
    <t>Röse, Hannelore</t>
  </si>
  <si>
    <t>Pfletschinger, Peter</t>
  </si>
  <si>
    <t>AK 65</t>
  </si>
  <si>
    <t>Walbrach, Olaf</t>
  </si>
  <si>
    <t>AK 70</t>
  </si>
  <si>
    <t>Lange, Ingrid</t>
  </si>
  <si>
    <t>Tretner, Werner</t>
  </si>
  <si>
    <t>AK 75</t>
  </si>
  <si>
    <t>AK 80</t>
  </si>
  <si>
    <t>Lemmes, Else</t>
  </si>
  <si>
    <t>AK 85</t>
  </si>
  <si>
    <t>Brudny, Josef</t>
  </si>
  <si>
    <t>AK 100</t>
  </si>
  <si>
    <t>AK 120</t>
  </si>
  <si>
    <t>AK 140</t>
  </si>
  <si>
    <t>AK 170</t>
  </si>
  <si>
    <t>AK 200</t>
  </si>
  <si>
    <t>AK 240</t>
  </si>
  <si>
    <t>AK 280+</t>
  </si>
  <si>
    <t>50 m Retten einer Puppe</t>
  </si>
  <si>
    <t>DSM2013</t>
  </si>
  <si>
    <t>Kuhl, Julia</t>
  </si>
  <si>
    <t>50 m Retten einer Puppe mit Flossen</t>
  </si>
  <si>
    <t>50 m Freistilschwimmen</t>
  </si>
  <si>
    <t>50 m Kombiniertes Schwimmen</t>
  </si>
  <si>
    <t>25 m Schleppen einer Puppe</t>
  </si>
  <si>
    <t>Bloch, Herbert</t>
  </si>
  <si>
    <t>Bongartz Uschi</t>
  </si>
  <si>
    <t>Bei Problemen mit der Excel-Datei bitte rechtzeitig vor Meldeschluß email an:
DSM@dlrg.de</t>
  </si>
  <si>
    <r>
      <t xml:space="preserve">Falls die Auswertung auf diesem Wettkampf nicht mit den offiziellen in der Ausschreibung angegeben Punktetabellen ermittelt wurden, könnt Ihr die Meldepunktzahl durch Eingabe 
in den </t>
    </r>
    <r>
      <rPr>
        <b/>
        <sz val="10"/>
        <rFont val="Arial"/>
        <family val="2"/>
      </rPr>
      <t xml:space="preserve">Spalten M-S für Einzelteilnehmer </t>
    </r>
    <r>
      <rPr>
        <sz val="10"/>
        <rFont val="Arial"/>
        <family val="0"/>
      </rPr>
      <t xml:space="preserve">bzw.
in den </t>
    </r>
    <r>
      <rPr>
        <b/>
        <sz val="10"/>
        <rFont val="Arial"/>
        <family val="2"/>
      </rPr>
      <t>Spalten K-Q für Mannschaften</t>
    </r>
    <r>
      <rPr>
        <sz val="10"/>
        <rFont val="Arial"/>
        <family val="0"/>
      </rPr>
      <t xml:space="preserve"> 
eingeben und überprüfen.</t>
    </r>
  </si>
  <si>
    <r>
      <t xml:space="preserve">Das </t>
    </r>
    <r>
      <rPr>
        <b/>
        <sz val="10"/>
        <rFont val="Arial"/>
        <family val="2"/>
      </rPr>
      <t>Ergebnis</t>
    </r>
    <r>
      <rPr>
        <sz val="10"/>
        <rFont val="Arial"/>
        <family val="0"/>
      </rPr>
      <t xml:space="preserve"> wird dann in die </t>
    </r>
    <r>
      <rPr>
        <b/>
        <sz val="10"/>
        <rFont val="Arial"/>
        <family val="2"/>
      </rPr>
      <t>Spalte H/F</t>
    </r>
    <r>
      <rPr>
        <sz val="10"/>
        <rFont val="Arial"/>
        <family val="0"/>
      </rPr>
      <t xml:space="preserve"> übertragen.
Es kann manuell überschrieben werden.
Dabei sind eventuell verhängte </t>
    </r>
    <r>
      <rPr>
        <b/>
        <sz val="10"/>
        <rFont val="Arial"/>
        <family val="2"/>
      </rPr>
      <t>Punktabzüge</t>
    </r>
    <r>
      <rPr>
        <sz val="10"/>
        <rFont val="Arial"/>
        <family val="0"/>
      </rPr>
      <t xml:space="preserve"> zu berücksichtigen.
Bei einem Wechsel der Altersklasse mit </t>
    </r>
    <r>
      <rPr>
        <b/>
        <sz val="10"/>
        <rFont val="Arial"/>
        <family val="2"/>
      </rPr>
      <t>Änderung der Disziplin</t>
    </r>
    <r>
      <rPr>
        <sz val="10"/>
        <rFont val="Arial"/>
        <family val="0"/>
      </rPr>
      <t xml:space="preserve"> sind die </t>
    </r>
    <r>
      <rPr>
        <b/>
        <sz val="10"/>
        <rFont val="Arial"/>
        <family val="2"/>
      </rPr>
      <t>Korrekturwerte</t>
    </r>
    <r>
      <rPr>
        <sz val="10"/>
        <rFont val="Arial"/>
        <family val="0"/>
      </rPr>
      <t xml:space="preserve"> gemäß Ausschreibung zu berücksichitgen.</t>
    </r>
  </si>
  <si>
    <t>.2</t>
  </si>
  <si>
    <t>NI</t>
  </si>
  <si>
    <t>SL</t>
  </si>
  <si>
    <t>ST</t>
  </si>
  <si>
    <t>Änderung LV-Kürzel</t>
  </si>
  <si>
    <t>0.1</t>
  </si>
  <si>
    <t>Anzahl der übernachtenden Teilnehmer - unabhängig von der Anzahl der Nächte</t>
  </si>
  <si>
    <t>DSM2014</t>
  </si>
  <si>
    <t>Charlottenburg-Wilmersdorf</t>
  </si>
  <si>
    <t>Magdeburg 1</t>
  </si>
  <si>
    <t>Magdeburg 2</t>
  </si>
  <si>
    <t>Das Formular ist geschützt um Fehleingaben in unzulässige Felder zu vermeiden. Ein Passwort wude nicht vergeben. Versierte Excelkenner, können das Formular nach eigenem Ermessen erweitern. 
--&gt; Extras - Schutz - Blattschutz / Arbeitsmappenschutz
Bitte achtet darauf, dass die Struktur nicht verändert wird.</t>
  </si>
  <si>
    <t>0.2</t>
  </si>
  <si>
    <t>Finale Version zum Test</t>
  </si>
  <si>
    <t>Ak 90</t>
  </si>
  <si>
    <t>AK 90</t>
  </si>
  <si>
    <t>geschätzt</t>
  </si>
  <si>
    <t>Version zur Veröffentlichung</t>
  </si>
  <si>
    <t>Erste Version zum Test</t>
  </si>
  <si>
    <t>DSM2015</t>
  </si>
  <si>
    <t>Stralsund</t>
  </si>
  <si>
    <t>Bockhorst, Alexander</t>
  </si>
  <si>
    <t>Bahro, Nyk</t>
  </si>
  <si>
    <t>Laurent, Thorsten</t>
  </si>
  <si>
    <t>Pöritz, Steffen</t>
  </si>
  <si>
    <t>Bongartz, Uschi</t>
  </si>
  <si>
    <t>Full, Hans</t>
  </si>
  <si>
    <t>Stein, Werner</t>
  </si>
  <si>
    <t>x</t>
  </si>
  <si>
    <t>veg. Verpflegung</t>
  </si>
  <si>
    <t>Walter, Laura</t>
  </si>
  <si>
    <t>Heinrichsmeier, Sarah</t>
  </si>
  <si>
    <t>Tielsch, Dominik</t>
  </si>
  <si>
    <t>Zinram, Matthias</t>
  </si>
  <si>
    <t>Kother, Eileen</t>
  </si>
  <si>
    <t>Scharfenberg, Hagen</t>
  </si>
  <si>
    <t>Kilders, Hermann-Josef</t>
  </si>
  <si>
    <t>Hofmann-Scheidler, Claudia</t>
  </si>
  <si>
    <t>Wöllke, Manfred</t>
  </si>
  <si>
    <t>Wolters, Heinz Herbert</t>
  </si>
  <si>
    <t>DSM2016</t>
  </si>
  <si>
    <t>Harsewinkel</t>
  </si>
  <si>
    <t>Luckenwalde</t>
  </si>
  <si>
    <t>Bietigheim-Bissingen</t>
  </si>
  <si>
    <t>Hochneukirch</t>
  </si>
  <si>
    <t>Anzahl T-Shirts
Größe S</t>
  </si>
  <si>
    <t>Anzahl T-Shirts
Größe M</t>
  </si>
  <si>
    <t>Anzahl  T-Shirts
Größe L</t>
  </si>
  <si>
    <t>Anzahl  T-Shirts
Größe XL</t>
  </si>
  <si>
    <t>Anzahl T-Shirts
Größe XXL</t>
  </si>
  <si>
    <t>Frühstück Freitag</t>
  </si>
  <si>
    <t>Mittagessen Freitag</t>
  </si>
  <si>
    <t>Abendessen Freitag</t>
  </si>
  <si>
    <t>Verpflegung (auch Vegetarisch), Menükarte siehe Ausschreibung</t>
  </si>
  <si>
    <t>Anreise zur Übernachtung in der Schule am Donnerstag Abend</t>
  </si>
  <si>
    <t>Anpassung Verpflegung etc</t>
  </si>
  <si>
    <t>0.3</t>
  </si>
  <si>
    <t>1.0</t>
  </si>
  <si>
    <t>Version zur Meldung</t>
  </si>
  <si>
    <t>In der Spalte Wettkampf auf dem Meldepunktzahl erzielt wurde bitte angeben auf welchem Wettkampf die Meldepunktzahl erzielt wurde.
Bsp. DSM2018 oder LV-Meisterschaften WE</t>
  </si>
  <si>
    <t>Zur namentlichen Meldung stellen wir nach der Zulassung eine Datei zur Erfassung auf der DSM2019 Homepage bereit. Dort wird auch das Verfahren näher beschrieben.
Als Ergebnis erhaltet Ihr einen Ausdruck den wir mit einem 2D-Scanner einlesen können.</t>
  </si>
  <si>
    <t>Das Protokoll sowie die Erklärung nach §4 Regelwerk bitten wir einzuscannen und im PDF Format der E-Mail beizufügen. 
Um das Datenvolumen gering zu halten und die Zuordnung der Unterlagen zu erleichtern, bitten wir alle Dateien gezippt der E-Mail beizufügen und folgende Namenskonventionen für die Datei einzuhalten:
• DSM2019_Gliederung_Datum_Meldung.xls (Excel-Datei Meldebogen)
• DSM2019_Gliederung_Datum_Paragraph4.pdf (PDF-Datei)
• DSM2019_Gliederung_Datum_Datenschutz.pdf (PDF-Datei)
• DSM2019_Gliederung_Datum_Protokoll.pdf (PDF-Datei)
Diese Dateien sollten dann als ZIP-Datei versendet werden.
• DSM2019_Gliederung_Datum_Meldung.zip.
Bei Gliederung wird der Name ausgeschreiben. Datum im Format JJJJMMTT.
Bsp.: DSM2019_Ahrenburg_20190120_Meldung.xls für Ahrensburg
Da wir gleichzeitig Meldungen aus rund 100 Gliederungen erwarten, sollte die E-Mail im Kurztext entsprechend mit dem Titel „DSM2019: Gliederung Meldung“ gekennzeichnet werden.</t>
  </si>
  <si>
    <t>Für die Ermittlung der Meldepunktzahl gelten die Punktetabellen mit den REC-Werten Stand 12.12.2017 für das Wettkampfjahr 2018.</t>
  </si>
  <si>
    <t>Die fertige Meldung spätestens zum Meldeschluß am 24.02.2019 als Excel-Datei per email senden an: 
DSM@dlrg.de
Sie besteht aus folgenden Unterlagen:
1. Excel-Datei Meldeunterlagen_DSM2019.xls mit den Tabellen: 
• Gesamt-Meldung (Unterkunft, Verpflegung, Verantwortlicher für die Meldung u.a.)
• Einzel-Meldung
• Mannschaft-Meldung
2. Erklärung nach §4 Regelwerk 
3. Datenschutzerklärung
4. Protokollnachweis der Meldepunkte</t>
  </si>
  <si>
    <t xml:space="preserve">Die Tabelle Gesamt-Meldung bitte entsprechend der Überschriften vollständig mit allen vorgegebenen Feldern ausfüllen.
Die Zahlen dienen als verbindliche Meldung für Unterkunft, Verpflegung etc.
Gliederungen, die nicht bzw. nur teilweise zum Start zugelassen wurden, erhalten die entsprechenden Beiträge anteilig zurückerstattet. 
Hierzu bitten wir anfallende Änderungen bei Unterkunft, Verpflegung, T-Shirts etc. bis 26.03.2019 per E-Mail zu melden.
Startgebühren und sonstige Kosten von Mannschaften und Teilnehmern, die zum Start zugelassen werden, können im Falle der Abmeldung bzw. des Fernbleibens nicht er-stattet werden.
</t>
  </si>
  <si>
    <t>Bitte gebt den programmunterstützen Ausdruck rechtzeitig mit der Anmeldung im Wettkampfbüro ab.
Spätester Abgabetermin: 
Freitag,  26.04.2019 spätestens bis 20.00 Uhr im Wettkampfbüro im Hallenbad bzw. im Meldebüro (Ort und Zeiten lt. Ausschreibung)</t>
  </si>
  <si>
    <t>Gliederungen, die nach dieser Frist anreisen, können die Unterlagen per E-Mail unterschrieben als PDF-Datei bis Mittwoch, 24.04.2019 an DSM@dlrg.de senden. 
Mannschaften, die die Unterlagen nach der genannten Frist einreichen, sind von der Teilnahme ausgeschlossen.</t>
  </si>
  <si>
    <t>Meldebogen Deutsche Senioren-Meisterschaften 2019</t>
  </si>
  <si>
    <t>DSM2017</t>
  </si>
  <si>
    <t>Sander, Roman</t>
  </si>
  <si>
    <t>Jagiella, Jens</t>
  </si>
  <si>
    <t>Hübner, Julia</t>
  </si>
  <si>
    <t>Adam, Stefanie</t>
  </si>
  <si>
    <t>Grundheber, Antje</t>
  </si>
  <si>
    <t>Resch, Barbara</t>
  </si>
  <si>
    <t>Lauerwald, Ute-Christiane</t>
  </si>
  <si>
    <t>Mecking, Klaus</t>
  </si>
  <si>
    <t>Stockhammer, Peter</t>
  </si>
  <si>
    <t>Hole, Gerhard</t>
  </si>
  <si>
    <t>Alpen</t>
  </si>
  <si>
    <t>Weltkulturerbe Völklinger Hütte, Freitag, 10:00 Uhr</t>
  </si>
  <si>
    <t>Veranstaltungskleidung</t>
  </si>
  <si>
    <t>Kaffeetasse DSM 2019</t>
  </si>
  <si>
    <t>Anzahl Polo-Shirts
Größe S</t>
  </si>
  <si>
    <t>Anzahl Polo-Shirts
Größe M</t>
  </si>
  <si>
    <t>Anzahl Polo-Shirts
Größe L</t>
  </si>
  <si>
    <t>Anzahl Polo-Shirts
Größe XL</t>
  </si>
  <si>
    <t>Anzahl Polo-Shirts
Größe XXL</t>
  </si>
  <si>
    <t>Anzahl Polo-Shirts
Größe XXXL</t>
  </si>
  <si>
    <t>Bergbauspuren im Saarland, Samstag, 10:00 Uhr</t>
  </si>
  <si>
    <t>Merchandising</t>
  </si>
  <si>
    <t>Anzahl der Teilnehmer vegetarische Verpflegung</t>
  </si>
  <si>
    <t>Stadtführung mit Salzbrunnenensemble, Samstag, 11:00 Uhr</t>
  </si>
  <si>
    <t>Stadtführung mit Salzbrunnenensemble, Samstag, 13:00 Uhr</t>
  </si>
  <si>
    <t>Bergbauspuren im Saarland, Freitag, 15:00 Uhr</t>
  </si>
  <si>
    <t>Weltkulturerbe Völklinger Hütte, Samstag, 15:00 Uhr</t>
  </si>
  <si>
    <t>Bei der Siegerehrung stehen Sitzplätze zur Verfügung, größtenteils mit Tischen, ein Teil auf der Tribüne. Außerdem stehen Stehtische zur Verfügung. Eine Vorreservierung der Plätze ist für die Teilnehmer nicht möglich. Sie können von den Teilnehmern, die zuerst erscheinen belegt werden. Der Veranstalter behält sich vor, einen Teil dieser Tischplätze für Ehrengäste und Kampfrichter zu reservieren. Wir bitten darum, keine Schuhe mit Pfennigabsätzen zu tragen (der Halleneigentümer behält sich andernfalls vor, den Zutritt zu verweigern). Bitte nehmt dies bei der Anmeldung für die Abendveranstaltung zur Kenntnis.
Bitte beachtet ferner, dass Einzeltteilnehmer im ersten Block und Mannschaften im zweiten Block während der Mittagszeit starten und aus organisatorischen Gründen nicht am Mittagessen teilnehmen können. Details entnehmt Ihr bitte dem vorläufigen Zeitplan aus der Ausschreibung. 
Bei entsprechenden Meldezahlen können sich die Startzeiten und die Zuordnung der Altersklassen zu den einzelnen Wettkampfblöcken noch ändern. Einzelheiten hierzu können erst mit der Veröffentlichung der Zulassung bekanntgegeben werden. Betroffene Teilnehmer können dann noch bis zum 26.03.2019 ummelden.
Bitte beachtet: Die Programmpunkte Weltkulturerbe und Bergbauspuren können nur stattfinden, wenn jeweils mindestens 20 Anmeldungen eingehen. Andernfalls wird die Gebühr des Programmpunkts erstattet.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</si>
</sst>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mm/yyyy\ "/>
    <numFmt numFmtId="173" formatCode="mmm\ yyyy"/>
    <numFmt numFmtId="174" formatCode="&quot;Ja&quot;;&quot;Ja&quot;;&quot;Nein&quot;"/>
    <numFmt numFmtId="175" formatCode="&quot;Wahr&quot;;&quot;Wahr&quot;;&quot;Falsch&quot;"/>
    <numFmt numFmtId="176" formatCode="&quot;Ein&quot;;&quot;Ein&quot;;&quot;Aus&quot;"/>
    <numFmt numFmtId="177" formatCode="[$€-2]\ #,##0.00_);[Red]\([$€-2]\ #,##0.00\)"/>
    <numFmt numFmtId="178" formatCode="dd/mm/yy"/>
    <numFmt numFmtId="179" formatCode="#,##0\ &quot;€&quot;"/>
    <numFmt numFmtId="180" formatCode="dd/\ mm/yyyy"/>
    <numFmt numFmtId="181" formatCode="#,##0.00\ &quot;€&quot;"/>
    <numFmt numFmtId="182" formatCode="m:ss.00"/>
    <numFmt numFmtId="183" formatCode="0.00000"/>
    <numFmt numFmtId="184" formatCode="0.0000"/>
    <numFmt numFmtId="185" formatCode="0.000"/>
    <numFmt numFmtId="186" formatCode="mm:ss.00"/>
  </numFmts>
  <fonts count="58">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2"/>
      <name val="Arial"/>
      <family val="2"/>
    </font>
    <font>
      <b/>
      <sz val="10"/>
      <color indexed="56"/>
      <name val="Arial"/>
      <family val="2"/>
    </font>
    <font>
      <b/>
      <sz val="12"/>
      <name val="Arial"/>
      <family val="2"/>
    </font>
    <font>
      <sz val="9"/>
      <name val="Arial"/>
      <family val="2"/>
    </font>
    <font>
      <b/>
      <sz val="8"/>
      <name val="Arial"/>
      <family val="2"/>
    </font>
    <font>
      <b/>
      <sz val="10"/>
      <color indexed="11"/>
      <name val="Arial"/>
      <family val="2"/>
    </font>
    <font>
      <sz val="14"/>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5"/>
      <color indexed="8"/>
      <name val="Calibri"/>
      <family val="2"/>
    </font>
    <font>
      <b/>
      <sz val="10"/>
      <color indexed="10"/>
      <name val="Arial"/>
      <family val="2"/>
    </font>
    <font>
      <b/>
      <sz val="10"/>
      <color indexed="17"/>
      <name val="Arial"/>
      <family val="2"/>
    </font>
    <font>
      <b/>
      <sz val="10"/>
      <color indexed="18"/>
      <name val="Arial"/>
      <family val="2"/>
    </font>
    <font>
      <b/>
      <sz val="9"/>
      <color indexed="18"/>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5"/>
      <color theme="1"/>
      <name val="Calibri"/>
      <family val="2"/>
    </font>
    <font>
      <b/>
      <sz val="10"/>
      <color rgb="FFFF0000"/>
      <name val="Arial"/>
      <family val="2"/>
    </font>
    <font>
      <b/>
      <sz val="10"/>
      <color rgb="FF00B050"/>
      <name val="Arial"/>
      <family val="2"/>
    </font>
    <font>
      <b/>
      <sz val="10"/>
      <color rgb="FF002060"/>
      <name val="Arial"/>
      <family val="2"/>
    </font>
    <font>
      <b/>
      <sz val="9"/>
      <color rgb="FF00206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55"/>
        <bgColor indexed="64"/>
      </patternFill>
    </fill>
    <fill>
      <patternFill patternType="solid">
        <fgColor rgb="FFFFC000"/>
        <bgColor indexed="64"/>
      </patternFill>
    </fill>
    <fill>
      <patternFill patternType="solid">
        <fgColor rgb="FF92D050"/>
        <bgColor indexed="64"/>
      </patternFill>
    </fill>
    <fill>
      <patternFill patternType="solid">
        <fgColor indexed="11"/>
        <bgColor indexed="64"/>
      </patternFill>
    </fill>
    <fill>
      <patternFill patternType="solid">
        <fgColor indexed="2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8">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49" fontId="0"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wrapText="1"/>
      <protection/>
    </xf>
    <xf numFmtId="49" fontId="7" fillId="0" borderId="10" xfId="0" applyNumberFormat="1" applyFont="1" applyFill="1" applyBorder="1" applyAlignment="1" applyProtection="1">
      <alignment vertical="center" wrapText="1"/>
      <protection/>
    </xf>
    <xf numFmtId="0" fontId="0" fillId="0" borderId="0" xfId="0" applyAlignment="1">
      <alignment vertical="top"/>
    </xf>
    <xf numFmtId="180" fontId="0" fillId="0" borderId="0" xfId="0" applyNumberFormat="1" applyAlignment="1">
      <alignment vertical="top"/>
    </xf>
    <xf numFmtId="0" fontId="0" fillId="0" borderId="0" xfId="0" applyAlignment="1">
      <alignment vertical="top" wrapText="1"/>
    </xf>
    <xf numFmtId="0" fontId="0" fillId="0" borderId="10" xfId="0" applyFont="1" applyFill="1" applyBorder="1" applyAlignment="1" applyProtection="1">
      <alignment vertical="center" wrapText="1"/>
      <protection locked="0"/>
    </xf>
    <xf numFmtId="49" fontId="0" fillId="0" borderId="0" xfId="0" applyNumberFormat="1" applyAlignment="1">
      <alignment/>
    </xf>
    <xf numFmtId="0" fontId="8" fillId="0" borderId="11" xfId="0" applyFont="1" applyFill="1" applyBorder="1" applyAlignment="1" applyProtection="1">
      <alignment vertical="center" wrapText="1"/>
      <protection/>
    </xf>
    <xf numFmtId="0" fontId="0" fillId="0" borderId="0" xfId="0" applyFont="1" applyFill="1" applyAlignment="1" applyProtection="1">
      <alignment vertical="center"/>
      <protection/>
    </xf>
    <xf numFmtId="0" fontId="7" fillId="0" borderId="11" xfId="0" applyFont="1" applyFill="1" applyBorder="1" applyAlignment="1" applyProtection="1">
      <alignment horizontal="center" vertical="top" wrapText="1"/>
      <protection/>
    </xf>
    <xf numFmtId="0" fontId="7" fillId="0" borderId="10" xfId="0" applyFont="1" applyFill="1" applyBorder="1" applyAlignment="1" applyProtection="1">
      <alignment horizontal="center" textRotation="90" wrapText="1"/>
      <protection/>
    </xf>
    <xf numFmtId="0" fontId="7" fillId="0" borderId="0" xfId="0" applyFont="1" applyFill="1" applyAlignment="1" applyProtection="1">
      <alignment vertical="top" wrapText="1"/>
      <protection/>
    </xf>
    <xf numFmtId="0" fontId="0" fillId="33" borderId="1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181" fontId="0" fillId="0" borderId="0" xfId="0" applyNumberFormat="1" applyFont="1" applyFill="1" applyAlignment="1" applyProtection="1">
      <alignment vertical="center"/>
      <protection/>
    </xf>
    <xf numFmtId="0" fontId="6" fillId="0" borderId="0" xfId="0" applyFont="1" applyFill="1" applyAlignment="1" applyProtection="1">
      <alignment horizontal="center" vertical="center"/>
      <protection/>
    </xf>
    <xf numFmtId="0" fontId="4" fillId="0" borderId="10" xfId="48" applyFont="1" applyFill="1" applyBorder="1" applyAlignment="1" applyProtection="1">
      <alignment vertical="center" wrapText="1"/>
      <protection locked="0"/>
    </xf>
    <xf numFmtId="0" fontId="0" fillId="34" borderId="0" xfId="0" applyFill="1" applyAlignment="1">
      <alignment/>
    </xf>
    <xf numFmtId="0" fontId="0" fillId="34" borderId="10" xfId="0" applyFill="1" applyBorder="1" applyAlignment="1">
      <alignment/>
    </xf>
    <xf numFmtId="0" fontId="0" fillId="34" borderId="0" xfId="0" applyFill="1" applyAlignment="1" applyProtection="1">
      <alignment/>
      <protection locked="0"/>
    </xf>
    <xf numFmtId="1" fontId="0" fillId="0" borderId="10" xfId="0" applyNumberFormat="1" applyFill="1" applyBorder="1" applyAlignment="1" applyProtection="1">
      <alignment horizontal="right"/>
      <protection locked="0"/>
    </xf>
    <xf numFmtId="0" fontId="0" fillId="0" borderId="10" xfId="0" applyFill="1" applyBorder="1" applyAlignment="1" applyProtection="1">
      <alignment/>
      <protection locked="0"/>
    </xf>
    <xf numFmtId="182" fontId="0" fillId="0" borderId="10" xfId="0" applyNumberFormat="1" applyBorder="1" applyAlignment="1" applyProtection="1">
      <alignment/>
      <protection locked="0"/>
    </xf>
    <xf numFmtId="2" fontId="0" fillId="34" borderId="10" xfId="0" applyNumberFormat="1" applyFill="1" applyBorder="1" applyAlignment="1">
      <alignment/>
    </xf>
    <xf numFmtId="0" fontId="0" fillId="34" borderId="10" xfId="0" applyFont="1" applyFill="1" applyBorder="1" applyAlignment="1" applyProtection="1">
      <alignment vertical="center"/>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49" fontId="0" fillId="0" borderId="0" xfId="0" applyNumberFormat="1" applyAlignment="1">
      <alignment horizontal="right"/>
    </xf>
    <xf numFmtId="0" fontId="0" fillId="0" borderId="10" xfId="0" applyFont="1" applyFill="1" applyBorder="1" applyAlignment="1" applyProtection="1">
      <alignment horizontal="center" vertical="center" wrapText="1"/>
      <protection/>
    </xf>
    <xf numFmtId="0" fontId="1" fillId="0" borderId="0" xfId="0" applyFont="1" applyAlignment="1">
      <alignment vertical="top" wrapText="1"/>
    </xf>
    <xf numFmtId="0" fontId="0" fillId="0" borderId="0" xfId="0" applyAlignment="1">
      <alignment horizontal="left"/>
    </xf>
    <xf numFmtId="0" fontId="0" fillId="0" borderId="0" xfId="0" applyAlignment="1">
      <alignment horizontal="center"/>
    </xf>
    <xf numFmtId="0" fontId="0" fillId="0" borderId="12" xfId="0" applyFont="1" applyFill="1" applyBorder="1" applyAlignment="1" applyProtection="1">
      <alignment vertical="center"/>
      <protection/>
    </xf>
    <xf numFmtId="49" fontId="1" fillId="34" borderId="13"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center" vertical="center"/>
      <protection/>
    </xf>
    <xf numFmtId="1" fontId="1" fillId="34" borderId="0" xfId="0" applyNumberFormat="1" applyFont="1" applyFill="1" applyBorder="1" applyAlignment="1" applyProtection="1">
      <alignment horizontal="center" vertical="center"/>
      <protection/>
    </xf>
    <xf numFmtId="1" fontId="1" fillId="34" borderId="14" xfId="0" applyNumberFormat="1" applyFont="1" applyFill="1" applyBorder="1" applyAlignment="1" applyProtection="1">
      <alignment horizontal="center" vertical="center"/>
      <protection/>
    </xf>
    <xf numFmtId="49" fontId="0" fillId="34" borderId="15" xfId="0" applyNumberFormat="1" applyFill="1" applyBorder="1" applyAlignment="1" applyProtection="1">
      <alignment vertical="center"/>
      <protection/>
    </xf>
    <xf numFmtId="49" fontId="0" fillId="34" borderId="16" xfId="0" applyNumberFormat="1" applyFill="1" applyBorder="1" applyAlignment="1" applyProtection="1">
      <alignment vertical="center"/>
      <protection/>
    </xf>
    <xf numFmtId="0" fontId="0" fillId="34" borderId="17" xfId="0" applyFill="1" applyBorder="1" applyAlignment="1" applyProtection="1">
      <alignment vertical="center"/>
      <protection/>
    </xf>
    <xf numFmtId="49" fontId="0" fillId="0" borderId="0" xfId="0" applyNumberFormat="1" applyFont="1" applyAlignment="1">
      <alignment/>
    </xf>
    <xf numFmtId="0" fontId="0" fillId="0" borderId="0" xfId="0" applyNumberFormat="1" applyFont="1" applyAlignment="1">
      <alignment/>
    </xf>
    <xf numFmtId="0" fontId="0" fillId="0" borderId="10" xfId="0" applyBorder="1" applyAlignment="1" applyProtection="1">
      <alignment/>
      <protection/>
    </xf>
    <xf numFmtId="49" fontId="0" fillId="0" borderId="0" xfId="0" applyNumberFormat="1" applyFont="1" applyAlignment="1">
      <alignment/>
    </xf>
    <xf numFmtId="0" fontId="0" fillId="0" borderId="10" xfId="50" applyFill="1" applyBorder="1" applyAlignment="1">
      <alignment vertical="top" wrapText="1"/>
      <protection/>
    </xf>
    <xf numFmtId="0" fontId="0" fillId="0" borderId="0" xfId="50" applyFill="1" applyBorder="1" applyAlignment="1">
      <alignment vertical="top" wrapText="1"/>
      <protection/>
    </xf>
    <xf numFmtId="0" fontId="0" fillId="0" borderId="10" xfId="50" applyFill="1" applyBorder="1">
      <alignment/>
      <protection/>
    </xf>
    <xf numFmtId="0" fontId="0" fillId="0" borderId="0" xfId="50" applyFill="1" applyBorder="1">
      <alignment/>
      <protection/>
    </xf>
    <xf numFmtId="186" fontId="0" fillId="0" borderId="0" xfId="50" applyNumberFormat="1" applyFill="1" applyBorder="1" applyAlignment="1">
      <alignment horizontal="center"/>
      <protection/>
    </xf>
    <xf numFmtId="2" fontId="0" fillId="0" borderId="0" xfId="50" applyNumberFormat="1" applyFill="1" applyBorder="1">
      <alignment/>
      <protection/>
    </xf>
    <xf numFmtId="0" fontId="0" fillId="35" borderId="10" xfId="50" applyFill="1" applyBorder="1">
      <alignment/>
      <protection/>
    </xf>
    <xf numFmtId="0" fontId="0" fillId="0" borderId="10" xfId="0" applyFont="1" applyBorder="1" applyAlignment="1" applyProtection="1">
      <alignment/>
      <protection locked="0"/>
    </xf>
    <xf numFmtId="0" fontId="0" fillId="0" borderId="0" xfId="0" applyFont="1" applyAlignment="1">
      <alignment wrapText="1"/>
    </xf>
    <xf numFmtId="0" fontId="0" fillId="0" borderId="0" xfId="0" applyFont="1" applyAlignment="1">
      <alignment vertical="top" wrapText="1"/>
    </xf>
    <xf numFmtId="0" fontId="0" fillId="0" borderId="10" xfId="0" applyFill="1" applyBorder="1" applyAlignment="1">
      <alignment vertical="top"/>
    </xf>
    <xf numFmtId="186" fontId="0" fillId="0" borderId="10" xfId="0" applyNumberFormat="1" applyFill="1" applyBorder="1" applyAlignment="1">
      <alignment vertical="top"/>
    </xf>
    <xf numFmtId="0" fontId="0" fillId="0" borderId="10" xfId="0" applyFill="1" applyBorder="1" applyAlignment="1">
      <alignment vertical="top" shrinkToFit="1"/>
    </xf>
    <xf numFmtId="2" fontId="0" fillId="0" borderId="10" xfId="0" applyNumberFormat="1" applyFill="1" applyBorder="1" applyAlignment="1">
      <alignment vertical="top" shrinkToFit="1"/>
    </xf>
    <xf numFmtId="0" fontId="0" fillId="0" borderId="10" xfId="0" applyFill="1" applyBorder="1" applyAlignment="1">
      <alignment vertical="top" wrapText="1"/>
    </xf>
    <xf numFmtId="0" fontId="0" fillId="0" borderId="10" xfId="0" applyFill="1" applyBorder="1" applyAlignment="1">
      <alignment/>
    </xf>
    <xf numFmtId="182" fontId="0" fillId="0" borderId="10" xfId="0" applyNumberFormat="1" applyFill="1" applyBorder="1" applyAlignment="1">
      <alignment horizontal="center"/>
    </xf>
    <xf numFmtId="0" fontId="0" fillId="0" borderId="10" xfId="0" applyFill="1" applyBorder="1" applyAlignment="1">
      <alignment shrinkToFit="1"/>
    </xf>
    <xf numFmtId="2" fontId="0" fillId="0" borderId="10" xfId="0" applyNumberFormat="1" applyFill="1" applyBorder="1" applyAlignment="1">
      <alignment shrinkToFit="1"/>
    </xf>
    <xf numFmtId="0" fontId="0" fillId="0" borderId="10" xfId="0" applyFill="1" applyBorder="1" applyAlignment="1">
      <alignment/>
    </xf>
    <xf numFmtId="0" fontId="53" fillId="0" borderId="10" xfId="0" applyFont="1" applyFill="1" applyBorder="1" applyAlignment="1">
      <alignment shrinkToFit="1"/>
    </xf>
    <xf numFmtId="2" fontId="53" fillId="0" borderId="10" xfId="0" applyNumberFormat="1" applyFont="1" applyFill="1" applyBorder="1" applyAlignment="1">
      <alignment shrinkToFit="1"/>
    </xf>
    <xf numFmtId="0" fontId="53" fillId="0" borderId="10" xfId="0" applyFont="1" applyFill="1" applyBorder="1" applyAlignment="1">
      <alignment/>
    </xf>
    <xf numFmtId="0" fontId="0" fillId="0" borderId="10" xfId="0" applyFont="1" applyFill="1" applyBorder="1" applyAlignment="1">
      <alignment/>
    </xf>
    <xf numFmtId="0" fontId="0" fillId="35" borderId="10" xfId="0" applyFill="1" applyBorder="1" applyAlignment="1">
      <alignment/>
    </xf>
    <xf numFmtId="182" fontId="0" fillId="35" borderId="10" xfId="0" applyNumberFormat="1" applyFill="1" applyBorder="1" applyAlignment="1">
      <alignment horizontal="center"/>
    </xf>
    <xf numFmtId="0" fontId="0" fillId="35" borderId="10" xfId="0" applyFill="1" applyBorder="1" applyAlignment="1">
      <alignment shrinkToFit="1"/>
    </xf>
    <xf numFmtId="2" fontId="0" fillId="35" borderId="10" xfId="0" applyNumberFormat="1" applyFill="1" applyBorder="1" applyAlignment="1">
      <alignment shrinkToFit="1"/>
    </xf>
    <xf numFmtId="0" fontId="0" fillId="35" borderId="10" xfId="0" applyFill="1" applyBorder="1" applyAlignment="1">
      <alignment/>
    </xf>
    <xf numFmtId="182" fontId="0" fillId="35" borderId="0" xfId="50" applyNumberFormat="1" applyFill="1" applyBorder="1">
      <alignment/>
      <protection/>
    </xf>
    <xf numFmtId="0" fontId="0" fillId="35" borderId="0" xfId="50" applyFill="1" applyBorder="1">
      <alignment/>
      <protection/>
    </xf>
    <xf numFmtId="2" fontId="0" fillId="0" borderId="10" xfId="0" applyNumberFormat="1" applyFill="1" applyBorder="1" applyAlignment="1">
      <alignment/>
    </xf>
    <xf numFmtId="2" fontId="0" fillId="0" borderId="10" xfId="0" applyNumberFormat="1" applyFont="1" applyFill="1" applyBorder="1" applyAlignment="1">
      <alignment/>
    </xf>
    <xf numFmtId="2" fontId="0" fillId="35" borderId="10" xfId="0" applyNumberFormat="1" applyFill="1" applyBorder="1" applyAlignment="1">
      <alignment/>
    </xf>
    <xf numFmtId="0" fontId="54" fillId="0" borderId="10" xfId="0" applyFont="1" applyFill="1" applyBorder="1" applyAlignment="1" applyProtection="1">
      <alignment horizontal="center" textRotation="90" wrapText="1"/>
      <protection/>
    </xf>
    <xf numFmtId="49" fontId="55" fillId="0" borderId="10" xfId="0" applyNumberFormat="1" applyFont="1" applyFill="1" applyBorder="1" applyAlignment="1" applyProtection="1">
      <alignment horizontal="center" textRotation="90" wrapText="1"/>
      <protection/>
    </xf>
    <xf numFmtId="0" fontId="55" fillId="0" borderId="10" xfId="0" applyFont="1" applyFill="1" applyBorder="1" applyAlignment="1" applyProtection="1">
      <alignment horizontal="center" textRotation="90" wrapText="1"/>
      <protection/>
    </xf>
    <xf numFmtId="49" fontId="54" fillId="0" borderId="10" xfId="0" applyNumberFormat="1" applyFont="1" applyFill="1" applyBorder="1" applyAlignment="1" applyProtection="1">
      <alignment horizontal="center" textRotation="90" wrapText="1"/>
      <protection/>
    </xf>
    <xf numFmtId="1" fontId="0" fillId="33" borderId="10" xfId="0" applyNumberFormat="1" applyFont="1" applyFill="1" applyBorder="1" applyAlignment="1" applyProtection="1">
      <alignment horizontal="center" vertical="center"/>
      <protection/>
    </xf>
    <xf numFmtId="49" fontId="56" fillId="0" borderId="10" xfId="0" applyNumberFormat="1" applyFont="1" applyFill="1" applyBorder="1" applyAlignment="1" applyProtection="1">
      <alignment horizontal="center" textRotation="90" wrapText="1"/>
      <protection/>
    </xf>
    <xf numFmtId="181" fontId="0" fillId="33" borderId="10" xfId="0" applyNumberFormat="1" applyFont="1" applyFill="1" applyBorder="1" applyAlignment="1" applyProtection="1">
      <alignment vertical="center"/>
      <protection/>
    </xf>
    <xf numFmtId="1" fontId="0" fillId="0" borderId="10" xfId="0" applyNumberFormat="1" applyFont="1" applyFill="1" applyBorder="1" applyAlignment="1" applyProtection="1">
      <alignment horizontal="center" vertical="center" wrapText="1"/>
      <protection locked="0"/>
    </xf>
    <xf numFmtId="181" fontId="0" fillId="0" borderId="10" xfId="0" applyNumberFormat="1" applyFont="1" applyFill="1" applyBorder="1" applyAlignment="1" applyProtection="1">
      <alignment vertical="center"/>
      <protection/>
    </xf>
    <xf numFmtId="0" fontId="0" fillId="0" borderId="10" xfId="0" applyFont="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81" fontId="0" fillId="0" borderId="10" xfId="0" applyNumberFormat="1" applyFont="1" applyFill="1" applyBorder="1" applyAlignment="1" applyProtection="1">
      <alignment vertical="center" wrapText="1"/>
      <protection/>
    </xf>
    <xf numFmtId="181" fontId="0" fillId="36" borderId="10" xfId="0" applyNumberFormat="1" applyFont="1" applyFill="1" applyBorder="1" applyAlignment="1" applyProtection="1">
      <alignment vertical="center"/>
      <protection/>
    </xf>
    <xf numFmtId="181" fontId="9"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2" fontId="0" fillId="0" borderId="0" xfId="0" applyNumberFormat="1" applyAlignment="1">
      <alignment/>
    </xf>
    <xf numFmtId="0" fontId="0" fillId="0" borderId="0" xfId="0" applyFont="1" applyAlignment="1">
      <alignment vertical="top"/>
    </xf>
    <xf numFmtId="0" fontId="0" fillId="10" borderId="0" xfId="0" applyFont="1" applyFill="1" applyAlignment="1">
      <alignment wrapText="1"/>
    </xf>
    <xf numFmtId="16" fontId="0" fillId="0" borderId="0" xfId="0" applyNumberFormat="1" applyFont="1" applyAlignment="1" quotePrefix="1">
      <alignment vertical="top"/>
    </xf>
    <xf numFmtId="0" fontId="0" fillId="0" borderId="0" xfId="0" applyFont="1" applyAlignment="1">
      <alignment/>
    </xf>
    <xf numFmtId="186" fontId="0" fillId="0" borderId="10" xfId="0" applyNumberFormat="1" applyFill="1" applyBorder="1" applyAlignment="1">
      <alignment horizontal="center" vertical="top"/>
    </xf>
    <xf numFmtId="2" fontId="0" fillId="0" borderId="10" xfId="0" applyNumberFormat="1" applyFill="1" applyBorder="1" applyAlignment="1">
      <alignment vertical="top"/>
    </xf>
    <xf numFmtId="0" fontId="1" fillId="34" borderId="10" xfId="0" applyFont="1" applyFill="1" applyBorder="1" applyAlignment="1" applyProtection="1">
      <alignment vertical="top" wrapText="1"/>
      <protection/>
    </xf>
    <xf numFmtId="0" fontId="1" fillId="0" borderId="10" xfId="0" applyFont="1" applyBorder="1" applyAlignment="1" applyProtection="1">
      <alignment vertical="top" wrapText="1"/>
      <protection/>
    </xf>
    <xf numFmtId="49" fontId="1" fillId="0" borderId="10" xfId="0" applyNumberFormat="1" applyFont="1" applyBorder="1" applyAlignment="1" applyProtection="1">
      <alignment horizontal="right" vertical="top" wrapText="1"/>
      <protection/>
    </xf>
    <xf numFmtId="2" fontId="1" fillId="0" borderId="10" xfId="0" applyNumberFormat="1" applyFont="1" applyBorder="1" applyAlignment="1" applyProtection="1">
      <alignment vertical="top" wrapText="1"/>
      <protection/>
    </xf>
    <xf numFmtId="0" fontId="1" fillId="34" borderId="12" xfId="0" applyFont="1" applyFill="1" applyBorder="1" applyAlignment="1" applyProtection="1">
      <alignment vertical="top" wrapText="1"/>
      <protection/>
    </xf>
    <xf numFmtId="0" fontId="10" fillId="34" borderId="10" xfId="0" applyFont="1" applyFill="1" applyBorder="1" applyAlignment="1" applyProtection="1">
      <alignment vertical="top" wrapText="1"/>
      <protection/>
    </xf>
    <xf numFmtId="0" fontId="0" fillId="37" borderId="18" xfId="0" applyFill="1" applyBorder="1" applyAlignment="1" applyProtection="1">
      <alignment textRotation="90" wrapText="1"/>
      <protection/>
    </xf>
    <xf numFmtId="0" fontId="0" fillId="35" borderId="18" xfId="0" applyFill="1" applyBorder="1" applyAlignment="1" applyProtection="1">
      <alignment textRotation="90" wrapText="1"/>
      <protection/>
    </xf>
    <xf numFmtId="0" fontId="0" fillId="18" borderId="18" xfId="0" applyFill="1" applyBorder="1" applyAlignment="1" applyProtection="1">
      <alignment textRotation="90" wrapText="1"/>
      <protection/>
    </xf>
    <xf numFmtId="0" fontId="0" fillId="38" borderId="18" xfId="0" applyFill="1" applyBorder="1" applyAlignment="1" applyProtection="1">
      <alignment textRotation="90" wrapText="1"/>
      <protection/>
    </xf>
    <xf numFmtId="0" fontId="9" fillId="34" borderId="10" xfId="0" applyFont="1" applyFill="1" applyBorder="1" applyAlignment="1" applyProtection="1">
      <alignment/>
      <protection/>
    </xf>
    <xf numFmtId="2" fontId="1" fillId="0" borderId="12" xfId="0" applyNumberFormat="1" applyFont="1" applyFill="1" applyBorder="1" applyAlignment="1" applyProtection="1">
      <alignment vertical="top"/>
      <protection/>
    </xf>
    <xf numFmtId="0" fontId="1" fillId="34" borderId="12" xfId="0" applyFont="1" applyFill="1" applyBorder="1" applyAlignment="1" applyProtection="1">
      <alignment vertical="top"/>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57" fillId="0" borderId="19" xfId="0" applyFont="1" applyFill="1" applyBorder="1" applyAlignment="1" applyProtection="1">
      <alignment horizontal="center" vertical="top" wrapText="1"/>
      <protection/>
    </xf>
    <xf numFmtId="0" fontId="12" fillId="34" borderId="20" xfId="0" applyFont="1" applyFill="1" applyBorder="1" applyAlignment="1" applyProtection="1">
      <alignment horizontal="left" vertical="center" wrapText="1"/>
      <protection/>
    </xf>
    <xf numFmtId="0" fontId="12" fillId="34" borderId="21" xfId="0" applyFont="1" applyFill="1" applyBorder="1" applyAlignment="1" applyProtection="1">
      <alignment horizontal="left" vertical="center" wrapText="1"/>
      <protection/>
    </xf>
    <xf numFmtId="0" fontId="12" fillId="34" borderId="22" xfId="0" applyFont="1" applyFill="1" applyBorder="1" applyAlignment="1" applyProtection="1">
      <alignment horizontal="left" vertical="center" wrapText="1"/>
      <protection/>
    </xf>
    <xf numFmtId="0" fontId="12" fillId="34" borderId="23" xfId="0" applyFont="1" applyFill="1" applyBorder="1" applyAlignment="1" applyProtection="1">
      <alignment horizontal="left" vertical="center" wrapText="1"/>
      <protection/>
    </xf>
    <xf numFmtId="0" fontId="12" fillId="34" borderId="0" xfId="0" applyFont="1" applyFill="1" applyBorder="1" applyAlignment="1" applyProtection="1">
      <alignment horizontal="left" vertical="center" wrapText="1"/>
      <protection/>
    </xf>
    <xf numFmtId="0" fontId="12" fillId="34" borderId="24" xfId="0" applyFont="1" applyFill="1" applyBorder="1" applyAlignment="1" applyProtection="1">
      <alignment horizontal="left" vertical="center" wrapText="1"/>
      <protection/>
    </xf>
    <xf numFmtId="0" fontId="12" fillId="34" borderId="25" xfId="0" applyFont="1" applyFill="1" applyBorder="1" applyAlignment="1" applyProtection="1">
      <alignment horizontal="left" vertical="center" wrapText="1"/>
      <protection/>
    </xf>
    <xf numFmtId="0" fontId="12" fillId="34" borderId="26" xfId="0" applyFont="1" applyFill="1" applyBorder="1" applyAlignment="1" applyProtection="1">
      <alignment horizontal="left" vertical="center" wrapText="1"/>
      <protection/>
    </xf>
    <xf numFmtId="0" fontId="12" fillId="34" borderId="27" xfId="0" applyFont="1" applyFill="1" applyBorder="1" applyAlignment="1" applyProtection="1">
      <alignment horizontal="left" vertical="center" wrapText="1"/>
      <protection/>
    </xf>
    <xf numFmtId="0" fontId="0" fillId="39" borderId="28" xfId="0" applyFill="1" applyBorder="1" applyAlignment="1">
      <alignment horizontal="left" vertical="center" wrapText="1"/>
    </xf>
    <xf numFmtId="0" fontId="0" fillId="39" borderId="29" xfId="0" applyFill="1" applyBorder="1" applyAlignment="1">
      <alignment horizontal="left" vertical="center" wrapText="1"/>
    </xf>
    <xf numFmtId="0" fontId="0" fillId="39" borderId="13" xfId="0" applyFill="1" applyBorder="1" applyAlignment="1">
      <alignment horizontal="left" vertical="center" wrapText="1"/>
    </xf>
    <xf numFmtId="0" fontId="0" fillId="39" borderId="0" xfId="0" applyFill="1" applyBorder="1" applyAlignment="1">
      <alignment horizontal="left" vertical="center" wrapText="1"/>
    </xf>
    <xf numFmtId="0" fontId="0" fillId="39" borderId="15" xfId="0" applyFill="1" applyBorder="1" applyAlignment="1">
      <alignment horizontal="left" vertical="center" wrapText="1"/>
    </xf>
    <xf numFmtId="0" fontId="0" fillId="39" borderId="16" xfId="0" applyFill="1" applyBorder="1" applyAlignment="1">
      <alignment horizontal="left" vertical="center" wrapText="1"/>
    </xf>
    <xf numFmtId="49" fontId="1" fillId="0" borderId="1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 fontId="1" fillId="0" borderId="19" xfId="0" applyNumberFormat="1"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49" fontId="13" fillId="34" borderId="28" xfId="0" applyNumberFormat="1" applyFont="1" applyFill="1" applyBorder="1" applyAlignment="1" applyProtection="1">
      <alignment horizontal="center" vertical="center"/>
      <protection/>
    </xf>
    <xf numFmtId="49" fontId="13" fillId="34" borderId="29" xfId="0" applyNumberFormat="1" applyFont="1" applyFill="1" applyBorder="1" applyAlignment="1" applyProtection="1">
      <alignment horizontal="center" vertical="center"/>
      <protection/>
    </xf>
    <xf numFmtId="49" fontId="13" fillId="34" borderId="31" xfId="0" applyNumberFormat="1" applyFont="1" applyFill="1" applyBorder="1" applyAlignment="1" applyProtection="1">
      <alignment horizontal="center" vertical="center"/>
      <protection/>
    </xf>
    <xf numFmtId="0" fontId="7" fillId="0" borderId="10" xfId="0" applyFont="1" applyFill="1" applyBorder="1" applyAlignment="1" applyProtection="1">
      <alignment horizontal="center" vertical="top" wrapText="1"/>
      <protection/>
    </xf>
    <xf numFmtId="0" fontId="8" fillId="0" borderId="12" xfId="0" applyFont="1" applyFill="1" applyBorder="1" applyAlignment="1" applyProtection="1">
      <alignment horizontal="left" vertical="center" wrapText="1"/>
      <protection/>
    </xf>
    <xf numFmtId="0" fontId="8" fillId="0" borderId="19"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55" fillId="0" borderId="19" xfId="0" applyFont="1" applyFill="1" applyBorder="1" applyAlignment="1" applyProtection="1">
      <alignment horizontal="center" vertical="top" wrapText="1"/>
      <protection/>
    </xf>
    <xf numFmtId="0" fontId="55" fillId="0" borderId="11" xfId="0" applyFont="1" applyFill="1" applyBorder="1" applyAlignment="1" applyProtection="1">
      <alignment horizontal="center" vertical="top" wrapText="1"/>
      <protection/>
    </xf>
    <xf numFmtId="0" fontId="7" fillId="0" borderId="19" xfId="0" applyFont="1" applyFill="1" applyBorder="1" applyAlignment="1" applyProtection="1">
      <alignment horizontal="center" vertical="top" wrapText="1"/>
      <protection/>
    </xf>
    <xf numFmtId="0" fontId="7" fillId="0" borderId="30" xfId="0" applyFont="1" applyFill="1" applyBorder="1" applyAlignment="1" applyProtection="1">
      <alignment horizontal="center" vertical="top" wrapText="1"/>
      <protection/>
    </xf>
    <xf numFmtId="0" fontId="54" fillId="0" borderId="19" xfId="0" applyFont="1" applyFill="1" applyBorder="1" applyAlignment="1" applyProtection="1">
      <alignment horizontal="center" vertical="top" wrapText="1"/>
      <protection/>
    </xf>
    <xf numFmtId="0" fontId="54" fillId="0" borderId="11" xfId="0" applyFont="1" applyFill="1" applyBorder="1" applyAlignment="1" applyProtection="1">
      <alignment horizontal="center" vertical="top" wrapText="1"/>
      <protection/>
    </xf>
    <xf numFmtId="0" fontId="54" fillId="0" borderId="30" xfId="0" applyFont="1" applyFill="1" applyBorder="1" applyAlignment="1" applyProtection="1">
      <alignment horizontal="center" vertical="top" wrapText="1"/>
      <protection/>
    </xf>
    <xf numFmtId="0" fontId="55" fillId="0" borderId="10" xfId="0"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0" fontId="0" fillId="40" borderId="20" xfId="0" applyFill="1" applyBorder="1" applyAlignment="1" applyProtection="1">
      <alignment horizontal="center" vertical="top" wrapText="1"/>
      <protection/>
    </xf>
    <xf numFmtId="0" fontId="0" fillId="40" borderId="21" xfId="0" applyFill="1" applyBorder="1" applyAlignment="1" applyProtection="1">
      <alignment horizontal="center" vertical="top" wrapText="1"/>
      <protection/>
    </xf>
    <xf numFmtId="0" fontId="0" fillId="40" borderId="22" xfId="0" applyFill="1" applyBorder="1" applyAlignment="1" applyProtection="1">
      <alignment horizontal="center" vertical="top" wrapText="1"/>
      <protection/>
    </xf>
    <xf numFmtId="0" fontId="0" fillId="34" borderId="10" xfId="0" applyFill="1" applyBorder="1" applyAlignment="1" applyProtection="1">
      <alignment horizontal="center" textRotation="90" wrapText="1"/>
      <protection/>
    </xf>
    <xf numFmtId="0" fontId="9" fillId="34" borderId="10" xfId="0" applyFont="1" applyFill="1" applyBorder="1" applyAlignment="1" applyProtection="1">
      <alignment horizontal="center"/>
      <protection/>
    </xf>
    <xf numFmtId="0" fontId="9" fillId="34" borderId="10" xfId="0" applyFont="1" applyFill="1" applyBorder="1" applyAlignment="1" applyProtection="1">
      <alignment horizontal="center"/>
      <protection/>
    </xf>
    <xf numFmtId="0" fontId="9" fillId="34" borderId="19" xfId="0" applyFont="1" applyFill="1" applyBorder="1" applyAlignment="1" applyProtection="1">
      <alignment horizontal="center"/>
      <protection/>
    </xf>
    <xf numFmtId="0" fontId="9" fillId="34" borderId="30" xfId="0" applyFont="1" applyFill="1" applyBorder="1" applyAlignment="1" applyProtection="1">
      <alignment horizontal="center"/>
      <protection/>
    </xf>
    <xf numFmtId="0" fontId="0" fillId="34" borderId="10" xfId="0" applyFont="1" applyFill="1" applyBorder="1" applyAlignment="1" applyProtection="1">
      <alignment horizontal="center"/>
      <protection/>
    </xf>
    <xf numFmtId="0" fontId="0" fillId="34" borderId="10" xfId="0"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6">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304800</xdr:colOff>
      <xdr:row>0</xdr:row>
      <xdr:rowOff>276225</xdr:rowOff>
    </xdr:from>
    <xdr:to>
      <xdr:col>14</xdr:col>
      <xdr:colOff>314325</xdr:colOff>
      <xdr:row>1</xdr:row>
      <xdr:rowOff>285750</xdr:rowOff>
    </xdr:to>
    <xdr:pic>
      <xdr:nvPicPr>
        <xdr:cNvPr id="1" name="Speichere_XLS"/>
        <xdr:cNvPicPr preferRelativeResize="1">
          <a:picLocks noChangeAspect="1"/>
        </xdr:cNvPicPr>
      </xdr:nvPicPr>
      <xdr:blipFill>
        <a:blip r:embed="rId1"/>
        <a:stretch>
          <a:fillRect/>
        </a:stretch>
      </xdr:blipFill>
      <xdr:spPr>
        <a:xfrm>
          <a:off x="11830050" y="27622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D32"/>
  <sheetViews>
    <sheetView workbookViewId="0" topLeftCell="A22">
      <selection activeCell="A31" sqref="A31"/>
    </sheetView>
  </sheetViews>
  <sheetFormatPr defaultColWidth="9.140625" defaultRowHeight="12.75"/>
  <cols>
    <col min="1" max="1" width="79.8515625" style="0" customWidth="1"/>
  </cols>
  <sheetData>
    <row r="1" s="1" customFormat="1" ht="25.5">
      <c r="A1" s="1" t="s">
        <v>125</v>
      </c>
    </row>
    <row r="3" ht="25.5">
      <c r="A3" s="2" t="s">
        <v>12</v>
      </c>
    </row>
    <row r="5" ht="51">
      <c r="A5" s="1" t="s">
        <v>126</v>
      </c>
    </row>
    <row r="6" ht="12.75">
      <c r="A6" s="1"/>
    </row>
    <row r="7" ht="12.75">
      <c r="A7" s="1" t="s">
        <v>127</v>
      </c>
    </row>
    <row r="9" ht="25.5">
      <c r="A9" s="3" t="s">
        <v>128</v>
      </c>
    </row>
    <row r="11" ht="114.75">
      <c r="A11" s="1" t="s">
        <v>129</v>
      </c>
    </row>
    <row r="12" ht="38.25">
      <c r="A12" s="2" t="s">
        <v>130</v>
      </c>
    </row>
    <row r="14" ht="38.25">
      <c r="A14" s="57" t="s">
        <v>285</v>
      </c>
    </row>
    <row r="16" ht="25.5">
      <c r="A16" s="57" t="s">
        <v>288</v>
      </c>
    </row>
    <row r="17" ht="63.75">
      <c r="A17" s="1" t="s">
        <v>224</v>
      </c>
    </row>
    <row r="18" ht="12.75">
      <c r="A18" s="1"/>
    </row>
    <row r="19" ht="63.75">
      <c r="A19" s="1" t="s">
        <v>225</v>
      </c>
    </row>
    <row r="20" ht="12.75">
      <c r="A20" s="1"/>
    </row>
    <row r="21" spans="1:4" ht="186" customHeight="1">
      <c r="A21" s="57" t="s">
        <v>289</v>
      </c>
      <c r="D21" s="1"/>
    </row>
    <row r="22" ht="285.75" customHeight="1">
      <c r="A22" s="57" t="s">
        <v>287</v>
      </c>
    </row>
    <row r="23" ht="12.75">
      <c r="A23" s="3"/>
    </row>
    <row r="24" ht="38.25">
      <c r="A24" s="3" t="s">
        <v>131</v>
      </c>
    </row>
    <row r="25" ht="12.75">
      <c r="A25" s="1"/>
    </row>
    <row r="26" ht="25.5">
      <c r="A26" s="1" t="s">
        <v>223</v>
      </c>
    </row>
    <row r="28" s="1" customFormat="1" ht="186.75" customHeight="1">
      <c r="A28" s="57" t="s">
        <v>290</v>
      </c>
    </row>
    <row r="29" s="1" customFormat="1" ht="38.25">
      <c r="A29" s="100" t="s">
        <v>286</v>
      </c>
    </row>
    <row r="30" s="3" customFormat="1" ht="76.5">
      <c r="A30" s="57" t="s">
        <v>291</v>
      </c>
    </row>
    <row r="31" s="3" customFormat="1" ht="62.25" customHeight="1">
      <c r="A31" s="57" t="s">
        <v>292</v>
      </c>
    </row>
    <row r="32" ht="118.5" customHeight="1">
      <c r="A32" s="57" t="s">
        <v>237</v>
      </c>
    </row>
  </sheetData>
  <sheetProtection sheet="1" objects="1" scenarios="1"/>
  <printOptions/>
  <pageMargins left="0.7874015748031497" right="0.7874015748031497" top="0.984251968503937" bottom="0.984251968503937" header="0.5118110236220472" footer="0.5118110236220472"/>
  <pageSetup fitToHeight="10" fitToWidth="1" horizontalDpi="300" verticalDpi="300" orientation="portrait" paperSize="9" r:id="rId1"/>
  <headerFooter alignWithMargins="0">
    <oddHeader>&amp;C&amp;"Arial,Fett"&amp;14DSM2019 Sulzbach &amp;A</oddHeader>
    <oddFooter xml:space="preserve">&amp;L&amp;Z&amp;F&amp;R&amp;P / &amp;N </oddFooter>
  </headerFooter>
  <rowBreaks count="1" manualBreakCount="1">
    <brk id="21" max="255" man="1"/>
  </rowBreaks>
</worksheet>
</file>

<file path=xl/worksheets/sheet10.xml><?xml version="1.0" encoding="utf-8"?>
<worksheet xmlns="http://schemas.openxmlformats.org/spreadsheetml/2006/main" xmlns:r="http://schemas.openxmlformats.org/officeDocument/2006/relationships">
  <sheetPr codeName="Tabelle6"/>
  <dimension ref="A1:D28"/>
  <sheetViews>
    <sheetView zoomScalePageLayoutView="0" workbookViewId="0" topLeftCell="A1">
      <selection activeCell="D28" sqref="D28"/>
    </sheetView>
  </sheetViews>
  <sheetFormatPr defaultColWidth="9.140625" defaultRowHeight="12.75"/>
  <cols>
    <col min="1" max="1" width="5.00390625" style="7" bestFit="1" customWidth="1"/>
    <col min="2" max="2" width="7.28125" style="7" bestFit="1" customWidth="1"/>
    <col min="3" max="3" width="10.7109375" style="8" bestFit="1" customWidth="1"/>
    <col min="4" max="4" width="55.421875" style="9" customWidth="1"/>
    <col min="5" max="16384" width="9.140625" style="7" customWidth="1"/>
  </cols>
  <sheetData>
    <row r="1" spans="1:4" ht="12.75">
      <c r="A1" s="7" t="s">
        <v>20</v>
      </c>
      <c r="B1" s="7" t="s">
        <v>21</v>
      </c>
      <c r="C1" s="8" t="s">
        <v>23</v>
      </c>
      <c r="D1" s="9" t="s">
        <v>22</v>
      </c>
    </row>
    <row r="2" spans="1:4" ht="12.75">
      <c r="A2" s="7">
        <v>2007</v>
      </c>
      <c r="B2" s="7">
        <v>1</v>
      </c>
      <c r="C2" s="8">
        <v>39035</v>
      </c>
      <c r="D2" s="9" t="s">
        <v>58</v>
      </c>
    </row>
    <row r="3" spans="1:4" ht="25.5">
      <c r="A3" s="7">
        <v>2008</v>
      </c>
      <c r="B3" s="7">
        <v>1</v>
      </c>
      <c r="C3" s="8">
        <v>39405</v>
      </c>
      <c r="D3" s="9" t="s">
        <v>59</v>
      </c>
    </row>
    <row r="4" spans="2:4" ht="12.75">
      <c r="B4" s="7">
        <v>2</v>
      </c>
      <c r="C4" s="8">
        <v>39418</v>
      </c>
      <c r="D4" s="9" t="s">
        <v>61</v>
      </c>
    </row>
    <row r="5" spans="1:4" ht="12.75">
      <c r="A5" s="7">
        <v>2009</v>
      </c>
      <c r="B5" s="7">
        <v>1</v>
      </c>
      <c r="C5" s="8">
        <v>39776</v>
      </c>
      <c r="D5" s="9" t="s">
        <v>62</v>
      </c>
    </row>
    <row r="6" spans="2:4" ht="12.75">
      <c r="B6" s="7">
        <v>2</v>
      </c>
      <c r="C6" s="8">
        <v>39783</v>
      </c>
      <c r="D6" s="9" t="s">
        <v>63</v>
      </c>
    </row>
    <row r="7" spans="1:4" ht="12.75">
      <c r="A7" s="7">
        <v>2010</v>
      </c>
      <c r="B7" s="7">
        <v>1</v>
      </c>
      <c r="C7" s="8">
        <v>40130</v>
      </c>
      <c r="D7" s="9" t="s">
        <v>64</v>
      </c>
    </row>
    <row r="8" spans="2:4" ht="12.75">
      <c r="B8" s="7">
        <v>2</v>
      </c>
      <c r="C8" s="8">
        <v>40132</v>
      </c>
      <c r="D8" s="9" t="s">
        <v>65</v>
      </c>
    </row>
    <row r="9" spans="2:4" ht="12.75">
      <c r="B9" s="7">
        <v>3</v>
      </c>
      <c r="C9" s="8">
        <v>40134</v>
      </c>
      <c r="D9" s="9" t="s">
        <v>66</v>
      </c>
    </row>
    <row r="10" spans="1:4" ht="12.75">
      <c r="A10" s="7">
        <v>2011</v>
      </c>
      <c r="B10" s="7">
        <v>3</v>
      </c>
      <c r="C10" s="8">
        <v>40519</v>
      </c>
      <c r="D10" s="9" t="s">
        <v>132</v>
      </c>
    </row>
    <row r="11" spans="2:4" ht="12.75">
      <c r="B11" s="7">
        <v>4</v>
      </c>
      <c r="C11" s="8">
        <v>40522</v>
      </c>
      <c r="D11" s="9" t="s">
        <v>133</v>
      </c>
    </row>
    <row r="12" spans="1:4" ht="12.75">
      <c r="A12" s="7">
        <v>2012</v>
      </c>
      <c r="B12" s="7">
        <v>1</v>
      </c>
      <c r="C12" s="8">
        <v>40877</v>
      </c>
      <c r="D12" s="9" t="s">
        <v>171</v>
      </c>
    </row>
    <row r="13" spans="2:4" ht="12.75">
      <c r="B13" s="7">
        <v>2</v>
      </c>
      <c r="C13" s="8">
        <v>40888</v>
      </c>
      <c r="D13" s="9" t="s">
        <v>172</v>
      </c>
    </row>
    <row r="14" spans="1:4" ht="12.75">
      <c r="A14" s="7">
        <v>2013</v>
      </c>
      <c r="B14" s="7">
        <v>1</v>
      </c>
      <c r="C14" s="8">
        <v>41430</v>
      </c>
      <c r="D14" s="58" t="s">
        <v>171</v>
      </c>
    </row>
    <row r="16" spans="1:4" ht="12.75">
      <c r="A16" s="7">
        <v>2014</v>
      </c>
      <c r="B16" s="99" t="s">
        <v>226</v>
      </c>
      <c r="C16" s="8">
        <v>41927</v>
      </c>
      <c r="D16" s="58" t="s">
        <v>171</v>
      </c>
    </row>
    <row r="18" spans="1:4" ht="12.75">
      <c r="A18" s="7">
        <v>2016</v>
      </c>
      <c r="B18" s="101" t="s">
        <v>231</v>
      </c>
      <c r="C18" s="8">
        <v>42135</v>
      </c>
      <c r="D18" s="9" t="s">
        <v>230</v>
      </c>
    </row>
    <row r="19" spans="2:4" ht="12.75">
      <c r="B19" s="7" t="s">
        <v>238</v>
      </c>
      <c r="C19" s="8">
        <v>42359</v>
      </c>
      <c r="D19" s="9" t="s">
        <v>239</v>
      </c>
    </row>
    <row r="20" spans="2:4" ht="12.75">
      <c r="B20" s="7">
        <v>1</v>
      </c>
      <c r="C20" s="8">
        <v>42364</v>
      </c>
      <c r="D20" s="9" t="s">
        <v>243</v>
      </c>
    </row>
    <row r="21" spans="1:4" ht="12.75">
      <c r="A21" s="7">
        <v>2017</v>
      </c>
      <c r="B21" s="7" t="s">
        <v>231</v>
      </c>
      <c r="C21" s="8">
        <v>42709</v>
      </c>
      <c r="D21" s="9" t="s">
        <v>244</v>
      </c>
    </row>
    <row r="22" spans="2:4" ht="12.75">
      <c r="B22" s="7">
        <v>1</v>
      </c>
      <c r="C22" s="8">
        <v>42738</v>
      </c>
      <c r="D22" s="9" t="s">
        <v>243</v>
      </c>
    </row>
    <row r="23" spans="2:4" ht="12.75">
      <c r="B23" s="7">
        <v>2</v>
      </c>
      <c r="C23" s="8">
        <v>42742</v>
      </c>
      <c r="D23" s="9" t="s">
        <v>255</v>
      </c>
    </row>
    <row r="24" spans="1:4" ht="12.75">
      <c r="A24" s="7">
        <v>2018</v>
      </c>
      <c r="B24" s="7" t="s">
        <v>231</v>
      </c>
      <c r="C24" s="8">
        <v>43090</v>
      </c>
      <c r="D24" s="9" t="s">
        <v>244</v>
      </c>
    </row>
    <row r="25" spans="2:4" ht="12.75">
      <c r="B25" s="7" t="s">
        <v>282</v>
      </c>
      <c r="C25" s="8">
        <v>43445</v>
      </c>
      <c r="D25" s="9" t="s">
        <v>281</v>
      </c>
    </row>
    <row r="26" spans="2:4" ht="12.75">
      <c r="B26" s="99" t="s">
        <v>283</v>
      </c>
      <c r="C26" s="8">
        <v>43118</v>
      </c>
      <c r="D26" s="58" t="s">
        <v>284</v>
      </c>
    </row>
    <row r="27" spans="1:4" ht="12.75">
      <c r="A27" s="7">
        <v>2019</v>
      </c>
      <c r="B27" s="7" t="s">
        <v>231</v>
      </c>
      <c r="C27" s="8">
        <v>43475</v>
      </c>
      <c r="D27" s="9" t="s">
        <v>244</v>
      </c>
    </row>
    <row r="28" spans="2:4" ht="12.75">
      <c r="B28" s="7" t="s">
        <v>283</v>
      </c>
      <c r="C28" s="8">
        <v>43487</v>
      </c>
      <c r="D28" s="58" t="s">
        <v>284</v>
      </c>
    </row>
  </sheetData>
  <sheetProtection/>
  <printOptions gridLines="1"/>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3"/>
  <dimension ref="A1:AT27"/>
  <sheetViews>
    <sheetView tabSelected="1" zoomScale="70" zoomScaleNormal="70" zoomScaleSheetLayoutView="50" zoomScalePageLayoutView="0" workbookViewId="0" topLeftCell="A1">
      <pane xSplit="1" ySplit="6" topLeftCell="B7" activePane="bottomRight" state="frozen"/>
      <selection pane="topLeft" activeCell="A29" sqref="A29"/>
      <selection pane="topRight" activeCell="A29" sqref="A29"/>
      <selection pane="bottomLeft" activeCell="A29" sqref="A29"/>
      <selection pane="bottomRight" activeCell="H2" sqref="H2:I2"/>
    </sheetView>
  </sheetViews>
  <sheetFormatPr defaultColWidth="9.140625" defaultRowHeight="12.75"/>
  <cols>
    <col min="1" max="1" width="34.7109375" style="13" customWidth="1"/>
    <col min="2" max="2" width="6.57421875" style="13" customWidth="1"/>
    <col min="3" max="4" width="13.00390625" style="13" customWidth="1"/>
    <col min="5" max="5" width="16.28125" style="13" customWidth="1"/>
    <col min="6" max="6" width="18.00390625" style="13" customWidth="1"/>
    <col min="7" max="7" width="23.28125" style="13" customWidth="1"/>
    <col min="8" max="8" width="12.57421875" style="13" bestFit="1" customWidth="1"/>
    <col min="9" max="9" width="12.57421875" style="13" customWidth="1"/>
    <col min="10" max="10" width="12.57421875" style="13" bestFit="1" customWidth="1"/>
    <col min="11" max="11" width="10.28125" style="13" customWidth="1"/>
    <col min="12" max="21" width="8.140625" style="13" customWidth="1"/>
    <col min="22" max="38" width="8.140625" style="20" customWidth="1"/>
    <col min="39" max="42" width="8.140625" style="13" customWidth="1"/>
    <col min="43" max="43" width="10.28125" style="13" customWidth="1"/>
    <col min="44" max="45" width="7.7109375" style="13" customWidth="1"/>
    <col min="46" max="16384" width="9.140625" style="13" customWidth="1"/>
  </cols>
  <sheetData>
    <row r="1" spans="1:21" s="22" customFormat="1" ht="26.25" customHeight="1">
      <c r="A1" s="141" t="s">
        <v>293</v>
      </c>
      <c r="B1" s="142"/>
      <c r="C1" s="142"/>
      <c r="D1" s="142"/>
      <c r="E1" s="142"/>
      <c r="F1" s="142"/>
      <c r="G1" s="142"/>
      <c r="H1" s="142"/>
      <c r="I1" s="142"/>
      <c r="J1" s="143"/>
      <c r="K1" s="130"/>
      <c r="L1" s="131"/>
      <c r="M1" s="131"/>
      <c r="N1" s="131"/>
      <c r="O1" s="131"/>
      <c r="P1" s="131"/>
      <c r="Q1" s="131"/>
      <c r="R1" s="131"/>
      <c r="S1" s="131"/>
      <c r="T1" s="131"/>
      <c r="U1" s="131"/>
    </row>
    <row r="2" spans="1:21" s="22" customFormat="1" ht="26.25" customHeight="1">
      <c r="A2" s="38" t="s">
        <v>37</v>
      </c>
      <c r="B2" s="39"/>
      <c r="C2" s="138"/>
      <c r="D2" s="139"/>
      <c r="E2" s="139"/>
      <c r="F2" s="140"/>
      <c r="G2" s="40" t="s">
        <v>100</v>
      </c>
      <c r="H2" s="136" t="s">
        <v>88</v>
      </c>
      <c r="I2" s="137"/>
      <c r="J2" s="41" t="str">
        <f>VLOOKUP(H2,Listen!A2:B20,2,0)</f>
        <v>SL</v>
      </c>
      <c r="K2" s="132"/>
      <c r="L2" s="133"/>
      <c r="M2" s="133"/>
      <c r="N2" s="133"/>
      <c r="O2" s="133"/>
      <c r="P2" s="133"/>
      <c r="Q2" s="133"/>
      <c r="R2" s="133"/>
      <c r="S2" s="133"/>
      <c r="T2" s="133"/>
      <c r="U2" s="133"/>
    </row>
    <row r="3" spans="1:21" s="22" customFormat="1" ht="26.25" customHeight="1" thickBot="1">
      <c r="A3" s="42"/>
      <c r="B3" s="43"/>
      <c r="C3" s="43"/>
      <c r="D3" s="43"/>
      <c r="E3" s="43"/>
      <c r="F3" s="43"/>
      <c r="G3" s="43"/>
      <c r="H3" s="43"/>
      <c r="I3" s="43"/>
      <c r="J3" s="44"/>
      <c r="K3" s="134"/>
      <c r="L3" s="135"/>
      <c r="M3" s="135"/>
      <c r="N3" s="135"/>
      <c r="O3" s="135"/>
      <c r="P3" s="135"/>
      <c r="Q3" s="135"/>
      <c r="R3" s="135"/>
      <c r="S3" s="135"/>
      <c r="T3" s="135"/>
      <c r="U3" s="135"/>
    </row>
    <row r="4" spans="1:46" ht="74.25" customHeight="1">
      <c r="A4" s="37"/>
      <c r="B4" s="37"/>
      <c r="C4" s="145" t="s">
        <v>39</v>
      </c>
      <c r="D4" s="145"/>
      <c r="E4" s="145"/>
      <c r="F4" s="145"/>
      <c r="G4" s="145"/>
      <c r="H4" s="145"/>
      <c r="I4" s="145"/>
      <c r="J4" s="145"/>
      <c r="K4" s="146" t="s">
        <v>40</v>
      </c>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8"/>
      <c r="AT4" s="12"/>
    </row>
    <row r="5" spans="1:45" ht="52.5" customHeight="1">
      <c r="A5" s="33"/>
      <c r="B5" s="33"/>
      <c r="C5" s="144" t="s">
        <v>35</v>
      </c>
      <c r="D5" s="144"/>
      <c r="E5" s="144"/>
      <c r="F5" s="144"/>
      <c r="G5" s="144"/>
      <c r="H5" s="144"/>
      <c r="I5" s="144"/>
      <c r="J5" s="144"/>
      <c r="K5" s="14"/>
      <c r="L5" s="151" t="s">
        <v>25</v>
      </c>
      <c r="M5" s="152"/>
      <c r="N5" s="151" t="s">
        <v>32</v>
      </c>
      <c r="O5" s="157"/>
      <c r="P5" s="157"/>
      <c r="Q5" s="157"/>
      <c r="R5" s="157"/>
      <c r="S5" s="157"/>
      <c r="T5" s="157"/>
      <c r="U5" s="157"/>
      <c r="V5" s="149" t="s">
        <v>307</v>
      </c>
      <c r="W5" s="150"/>
      <c r="X5" s="150"/>
      <c r="Y5" s="150"/>
      <c r="Z5" s="150"/>
      <c r="AA5" s="150"/>
      <c r="AB5" s="150"/>
      <c r="AC5" s="150"/>
      <c r="AD5" s="150"/>
      <c r="AE5" s="150"/>
      <c r="AF5" s="150"/>
      <c r="AG5" s="120" t="s">
        <v>316</v>
      </c>
      <c r="AH5" s="153" t="s">
        <v>279</v>
      </c>
      <c r="AI5" s="154"/>
      <c r="AJ5" s="154"/>
      <c r="AK5" s="154"/>
      <c r="AL5" s="154"/>
      <c r="AM5" s="154"/>
      <c r="AN5" s="154"/>
      <c r="AO5" s="155"/>
      <c r="AP5" s="156" t="s">
        <v>30</v>
      </c>
      <c r="AQ5" s="156"/>
      <c r="AR5" s="156"/>
      <c r="AS5" s="156"/>
    </row>
    <row r="6" spans="1:45" s="16" customFormat="1" ht="168.75" customHeight="1">
      <c r="A6" s="5" t="s">
        <v>37</v>
      </c>
      <c r="B6" s="5" t="s">
        <v>7</v>
      </c>
      <c r="C6" s="5" t="s">
        <v>3</v>
      </c>
      <c r="D6" s="5" t="s">
        <v>14</v>
      </c>
      <c r="E6" s="5" t="s">
        <v>15</v>
      </c>
      <c r="F6" s="5" t="s">
        <v>16</v>
      </c>
      <c r="G6" s="6" t="s">
        <v>17</v>
      </c>
      <c r="H6" s="6" t="s">
        <v>18</v>
      </c>
      <c r="I6" s="6" t="s">
        <v>19</v>
      </c>
      <c r="J6" s="6" t="s">
        <v>36</v>
      </c>
      <c r="K6" s="15" t="s">
        <v>38</v>
      </c>
      <c r="L6" s="15" t="s">
        <v>33</v>
      </c>
      <c r="M6" s="15" t="s">
        <v>24</v>
      </c>
      <c r="N6" s="83" t="s">
        <v>34</v>
      </c>
      <c r="O6" s="83" t="s">
        <v>60</v>
      </c>
      <c r="P6" s="83" t="s">
        <v>306</v>
      </c>
      <c r="Q6" s="83" t="s">
        <v>321</v>
      </c>
      <c r="R6" s="83" t="s">
        <v>315</v>
      </c>
      <c r="S6" s="83" t="s">
        <v>320</v>
      </c>
      <c r="T6" s="83" t="s">
        <v>318</v>
      </c>
      <c r="U6" s="83" t="s">
        <v>319</v>
      </c>
      <c r="V6" s="84" t="s">
        <v>271</v>
      </c>
      <c r="W6" s="84" t="s">
        <v>272</v>
      </c>
      <c r="X6" s="84" t="s">
        <v>273</v>
      </c>
      <c r="Y6" s="84" t="s">
        <v>274</v>
      </c>
      <c r="Z6" s="84" t="s">
        <v>275</v>
      </c>
      <c r="AA6" s="84" t="s">
        <v>309</v>
      </c>
      <c r="AB6" s="84" t="s">
        <v>310</v>
      </c>
      <c r="AC6" s="84" t="s">
        <v>311</v>
      </c>
      <c r="AD6" s="84" t="s">
        <v>312</v>
      </c>
      <c r="AE6" s="84" t="s">
        <v>313</v>
      </c>
      <c r="AF6" s="84" t="s">
        <v>314</v>
      </c>
      <c r="AG6" s="88" t="s">
        <v>308</v>
      </c>
      <c r="AH6" s="86" t="s">
        <v>317</v>
      </c>
      <c r="AI6" s="86" t="s">
        <v>276</v>
      </c>
      <c r="AJ6" s="83" t="s">
        <v>277</v>
      </c>
      <c r="AK6" s="83" t="s">
        <v>278</v>
      </c>
      <c r="AL6" s="86" t="s">
        <v>103</v>
      </c>
      <c r="AM6" s="83" t="s">
        <v>28</v>
      </c>
      <c r="AN6" s="83" t="s">
        <v>29</v>
      </c>
      <c r="AO6" s="86" t="s">
        <v>102</v>
      </c>
      <c r="AP6" s="85" t="s">
        <v>232</v>
      </c>
      <c r="AQ6" s="85" t="s">
        <v>31</v>
      </c>
      <c r="AR6" s="85" t="s">
        <v>280</v>
      </c>
      <c r="AS6" s="85" t="s">
        <v>41</v>
      </c>
    </row>
    <row r="7" spans="1:45" s="18" customFormat="1" ht="56.25" customHeight="1">
      <c r="A7" s="17">
        <f>IF(C2&lt;&gt;"",C2,"")</f>
      </c>
      <c r="B7" s="17">
        <f>IF(C2&lt;&gt;"",J2,"")</f>
      </c>
      <c r="C7" s="10"/>
      <c r="D7" s="10"/>
      <c r="E7" s="10"/>
      <c r="F7" s="10"/>
      <c r="G7" s="21"/>
      <c r="H7" s="4"/>
      <c r="I7" s="4"/>
      <c r="J7" s="4"/>
      <c r="K7" s="89">
        <f>SUM(L9:AQ9)</f>
        <v>0</v>
      </c>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87">
        <f>IF(AP7&lt;&gt;0,"X","")</f>
      </c>
      <c r="AR7" s="92"/>
      <c r="AS7" s="93"/>
    </row>
    <row r="8" spans="11:45" s="19" customFormat="1" ht="21" customHeight="1">
      <c r="K8" s="91" t="s">
        <v>26</v>
      </c>
      <c r="L8" s="94">
        <v>37</v>
      </c>
      <c r="M8" s="94">
        <v>92</v>
      </c>
      <c r="N8" s="95"/>
      <c r="O8" s="95"/>
      <c r="P8" s="91">
        <v>45</v>
      </c>
      <c r="Q8" s="91">
        <v>45</v>
      </c>
      <c r="R8" s="91">
        <v>35</v>
      </c>
      <c r="S8" s="91">
        <v>35</v>
      </c>
      <c r="T8" s="91">
        <v>5</v>
      </c>
      <c r="U8" s="91">
        <v>5</v>
      </c>
      <c r="V8" s="91">
        <v>13</v>
      </c>
      <c r="W8" s="91">
        <v>13</v>
      </c>
      <c r="X8" s="91">
        <v>13</v>
      </c>
      <c r="Y8" s="91">
        <v>13</v>
      </c>
      <c r="Z8" s="91">
        <v>13</v>
      </c>
      <c r="AA8" s="91">
        <v>17</v>
      </c>
      <c r="AB8" s="91">
        <v>17</v>
      </c>
      <c r="AC8" s="91">
        <v>17</v>
      </c>
      <c r="AD8" s="91">
        <v>17</v>
      </c>
      <c r="AE8" s="91">
        <v>17</v>
      </c>
      <c r="AF8" s="91">
        <v>17</v>
      </c>
      <c r="AG8" s="91">
        <v>8</v>
      </c>
      <c r="AH8" s="95"/>
      <c r="AI8" s="91">
        <v>7</v>
      </c>
      <c r="AJ8" s="91">
        <v>7.5</v>
      </c>
      <c r="AK8" s="91">
        <v>7.5</v>
      </c>
      <c r="AL8" s="91">
        <v>7</v>
      </c>
      <c r="AM8" s="91">
        <v>7.5</v>
      </c>
      <c r="AN8" s="91">
        <v>17</v>
      </c>
      <c r="AO8" s="91">
        <v>7</v>
      </c>
      <c r="AP8" s="91">
        <v>7</v>
      </c>
      <c r="AQ8" s="96">
        <v>150</v>
      </c>
      <c r="AR8" s="95"/>
      <c r="AS8" s="95"/>
    </row>
    <row r="9" spans="11:45" ht="21" customHeight="1">
      <c r="K9" s="97" t="s">
        <v>27</v>
      </c>
      <c r="L9" s="91">
        <f>IF(L7&lt;&gt;0,L7*L8,"")</f>
      </c>
      <c r="M9" s="91">
        <f>IF(M7&lt;&gt;0,M7*M8,"")</f>
      </c>
      <c r="N9" s="95"/>
      <c r="O9" s="95"/>
      <c r="P9" s="91">
        <f aca="true" t="shared" si="0" ref="P9:U9">IF(P7&lt;&gt;0,P7*P8,"")</f>
      </c>
      <c r="Q9" s="91">
        <f t="shared" si="0"/>
      </c>
      <c r="R9" s="91">
        <f t="shared" si="0"/>
      </c>
      <c r="S9" s="91">
        <f t="shared" si="0"/>
      </c>
      <c r="T9" s="91">
        <f t="shared" si="0"/>
      </c>
      <c r="U9" s="91">
        <f t="shared" si="0"/>
      </c>
      <c r="V9" s="91">
        <f aca="true" t="shared" si="1" ref="V9:AP9">IF(V7&lt;&gt;0,V7*V8,"")</f>
      </c>
      <c r="W9" s="91">
        <f t="shared" si="1"/>
      </c>
      <c r="X9" s="91">
        <f t="shared" si="1"/>
      </c>
      <c r="Y9" s="91">
        <f t="shared" si="1"/>
      </c>
      <c r="Z9" s="91">
        <f t="shared" si="1"/>
      </c>
      <c r="AA9" s="91">
        <f aca="true" t="shared" si="2" ref="AA9:AF9">IF(AA7&lt;&gt;0,AA7*AA8,"")</f>
      </c>
      <c r="AB9" s="91">
        <f t="shared" si="2"/>
      </c>
      <c r="AC9" s="91">
        <f t="shared" si="2"/>
      </c>
      <c r="AD9" s="91">
        <f t="shared" si="2"/>
      </c>
      <c r="AE9" s="91">
        <f t="shared" si="2"/>
      </c>
      <c r="AF9" s="91">
        <f t="shared" si="2"/>
      </c>
      <c r="AG9" s="91">
        <f t="shared" si="1"/>
      </c>
      <c r="AH9" s="95"/>
      <c r="AI9" s="91">
        <f t="shared" si="1"/>
      </c>
      <c r="AJ9" s="91">
        <f t="shared" si="1"/>
      </c>
      <c r="AK9" s="91">
        <f t="shared" si="1"/>
      </c>
      <c r="AL9" s="91">
        <f t="shared" si="1"/>
      </c>
      <c r="AM9" s="91">
        <f t="shared" si="1"/>
      </c>
      <c r="AN9" s="91">
        <f t="shared" si="1"/>
      </c>
      <c r="AO9" s="91">
        <f t="shared" si="1"/>
      </c>
      <c r="AP9" s="91">
        <f t="shared" si="1"/>
      </c>
      <c r="AQ9" s="96">
        <f>IF(AQ7="X",1*AQ8,"")</f>
      </c>
      <c r="AR9" s="95"/>
      <c r="AS9" s="95"/>
    </row>
    <row r="11" spans="3:38" ht="30" customHeight="1">
      <c r="C11" s="121" t="s">
        <v>322</v>
      </c>
      <c r="D11" s="122"/>
      <c r="E11" s="122"/>
      <c r="F11" s="122"/>
      <c r="G11" s="122"/>
      <c r="H11" s="122"/>
      <c r="I11" s="122"/>
      <c r="J11" s="123"/>
      <c r="N11" s="119"/>
      <c r="O11" s="118"/>
      <c r="P11" s="118"/>
      <c r="Q11" s="118"/>
      <c r="R11" s="118"/>
      <c r="S11" s="118"/>
      <c r="T11" s="118"/>
      <c r="U11" s="118"/>
      <c r="V11" s="118"/>
      <c r="W11" s="13"/>
      <c r="X11" s="13"/>
      <c r="Y11" s="13"/>
      <c r="Z11" s="13"/>
      <c r="AA11" s="13"/>
      <c r="AB11" s="13"/>
      <c r="AC11" s="13"/>
      <c r="AD11" s="13"/>
      <c r="AE11" s="13"/>
      <c r="AF11" s="13"/>
      <c r="AG11" s="13"/>
      <c r="AH11" s="13"/>
      <c r="AI11" s="13"/>
      <c r="AJ11" s="13"/>
      <c r="AK11" s="13"/>
      <c r="AL11" s="13"/>
    </row>
    <row r="12" spans="3:38" ht="30" customHeight="1">
      <c r="C12" s="124"/>
      <c r="D12" s="125"/>
      <c r="E12" s="125"/>
      <c r="F12" s="125"/>
      <c r="G12" s="125"/>
      <c r="H12" s="125"/>
      <c r="I12" s="125"/>
      <c r="J12" s="126"/>
      <c r="N12" s="118"/>
      <c r="O12" s="118"/>
      <c r="P12" s="118"/>
      <c r="Q12" s="118"/>
      <c r="R12" s="118"/>
      <c r="S12" s="118"/>
      <c r="T12" s="118"/>
      <c r="U12" s="118"/>
      <c r="V12" s="118"/>
      <c r="W12" s="13"/>
      <c r="X12" s="13"/>
      <c r="Y12" s="13"/>
      <c r="Z12" s="13"/>
      <c r="AA12" s="13"/>
      <c r="AB12" s="13"/>
      <c r="AC12" s="13"/>
      <c r="AD12" s="13"/>
      <c r="AE12" s="13"/>
      <c r="AF12" s="13"/>
      <c r="AG12" s="13"/>
      <c r="AH12" s="13"/>
      <c r="AI12" s="13"/>
      <c r="AJ12" s="13"/>
      <c r="AK12" s="13"/>
      <c r="AL12" s="13"/>
    </row>
    <row r="13" spans="3:38" ht="30" customHeight="1">
      <c r="C13" s="124"/>
      <c r="D13" s="125"/>
      <c r="E13" s="125"/>
      <c r="F13" s="125"/>
      <c r="G13" s="125"/>
      <c r="H13" s="125"/>
      <c r="I13" s="125"/>
      <c r="J13" s="126"/>
      <c r="N13" s="118"/>
      <c r="O13" s="118"/>
      <c r="P13" s="118"/>
      <c r="Q13" s="118"/>
      <c r="R13" s="118"/>
      <c r="S13" s="118"/>
      <c r="T13" s="118"/>
      <c r="U13" s="118"/>
      <c r="V13" s="118"/>
      <c r="W13" s="119"/>
      <c r="X13" s="118"/>
      <c r="Y13" s="118"/>
      <c r="Z13" s="118"/>
      <c r="AA13" s="118"/>
      <c r="AB13" s="118"/>
      <c r="AC13" s="118"/>
      <c r="AD13" s="118"/>
      <c r="AE13" s="118"/>
      <c r="AF13" s="13"/>
      <c r="AG13" s="13"/>
      <c r="AH13" s="13"/>
      <c r="AI13" s="13"/>
      <c r="AJ13" s="13"/>
      <c r="AK13" s="13"/>
      <c r="AL13" s="13"/>
    </row>
    <row r="14" spans="3:38" ht="30" customHeight="1">
      <c r="C14" s="124"/>
      <c r="D14" s="125"/>
      <c r="E14" s="125"/>
      <c r="F14" s="125"/>
      <c r="G14" s="125"/>
      <c r="H14" s="125"/>
      <c r="I14" s="125"/>
      <c r="J14" s="126"/>
      <c r="N14" s="118"/>
      <c r="O14" s="118"/>
      <c r="P14" s="118"/>
      <c r="Q14" s="118"/>
      <c r="R14" s="118"/>
      <c r="S14" s="118"/>
      <c r="T14" s="118"/>
      <c r="U14" s="118"/>
      <c r="V14" s="118"/>
      <c r="W14" s="118"/>
      <c r="X14" s="118"/>
      <c r="Y14" s="118"/>
      <c r="Z14" s="118"/>
      <c r="AA14" s="118"/>
      <c r="AB14" s="118"/>
      <c r="AC14" s="118"/>
      <c r="AD14" s="118"/>
      <c r="AE14" s="118"/>
      <c r="AF14" s="13"/>
      <c r="AG14" s="13"/>
      <c r="AH14" s="13"/>
      <c r="AI14" s="13"/>
      <c r="AJ14" s="13"/>
      <c r="AK14" s="13"/>
      <c r="AL14" s="13"/>
    </row>
    <row r="15" spans="3:38" ht="30" customHeight="1">
      <c r="C15" s="124"/>
      <c r="D15" s="125"/>
      <c r="E15" s="125"/>
      <c r="F15" s="125"/>
      <c r="G15" s="125"/>
      <c r="H15" s="125"/>
      <c r="I15" s="125"/>
      <c r="J15" s="126"/>
      <c r="N15" s="118"/>
      <c r="O15" s="118"/>
      <c r="P15" s="118"/>
      <c r="Q15" s="118"/>
      <c r="R15" s="118"/>
      <c r="S15" s="118"/>
      <c r="T15" s="118"/>
      <c r="U15" s="118"/>
      <c r="V15" s="118"/>
      <c r="W15" s="118"/>
      <c r="X15" s="118"/>
      <c r="Y15" s="118"/>
      <c r="Z15" s="118"/>
      <c r="AA15" s="118"/>
      <c r="AB15" s="118"/>
      <c r="AC15" s="118"/>
      <c r="AD15" s="118"/>
      <c r="AE15" s="118"/>
      <c r="AF15" s="13"/>
      <c r="AG15" s="13"/>
      <c r="AH15" s="13"/>
      <c r="AI15" s="13"/>
      <c r="AJ15" s="13"/>
      <c r="AK15" s="13"/>
      <c r="AL15" s="13"/>
    </row>
    <row r="16" spans="3:38" ht="30" customHeight="1">
      <c r="C16" s="124"/>
      <c r="D16" s="125"/>
      <c r="E16" s="125"/>
      <c r="F16" s="125"/>
      <c r="G16" s="125"/>
      <c r="H16" s="125"/>
      <c r="I16" s="125"/>
      <c r="J16" s="126"/>
      <c r="N16" s="118"/>
      <c r="O16" s="118"/>
      <c r="P16" s="118"/>
      <c r="Q16" s="118"/>
      <c r="R16" s="118"/>
      <c r="S16" s="118"/>
      <c r="T16" s="118"/>
      <c r="U16" s="118"/>
      <c r="V16" s="118"/>
      <c r="W16" s="118"/>
      <c r="X16" s="118"/>
      <c r="Y16" s="118"/>
      <c r="Z16" s="118"/>
      <c r="AA16" s="118"/>
      <c r="AB16" s="118"/>
      <c r="AC16" s="118"/>
      <c r="AD16" s="118"/>
      <c r="AE16" s="118"/>
      <c r="AF16" s="13"/>
      <c r="AG16" s="13"/>
      <c r="AH16" s="13"/>
      <c r="AI16" s="13"/>
      <c r="AJ16" s="13"/>
      <c r="AK16" s="13"/>
      <c r="AL16" s="13"/>
    </row>
    <row r="17" spans="3:38" ht="30" customHeight="1">
      <c r="C17" s="124"/>
      <c r="D17" s="125"/>
      <c r="E17" s="125"/>
      <c r="F17" s="125"/>
      <c r="G17" s="125"/>
      <c r="H17" s="125"/>
      <c r="I17" s="125"/>
      <c r="J17" s="126"/>
      <c r="N17" s="118"/>
      <c r="O17" s="118"/>
      <c r="P17" s="118"/>
      <c r="Q17" s="118"/>
      <c r="R17" s="118"/>
      <c r="S17" s="118"/>
      <c r="T17" s="118"/>
      <c r="U17" s="118"/>
      <c r="V17" s="118"/>
      <c r="W17" s="118"/>
      <c r="X17" s="118"/>
      <c r="Y17" s="118"/>
      <c r="Z17" s="118"/>
      <c r="AA17" s="118"/>
      <c r="AB17" s="118"/>
      <c r="AC17" s="118"/>
      <c r="AD17" s="118"/>
      <c r="AE17" s="118"/>
      <c r="AF17" s="13"/>
      <c r="AG17" s="13"/>
      <c r="AH17" s="13"/>
      <c r="AI17" s="13"/>
      <c r="AJ17" s="13"/>
      <c r="AK17" s="13"/>
      <c r="AL17" s="13"/>
    </row>
    <row r="18" spans="3:38" ht="30" customHeight="1">
      <c r="C18" s="124"/>
      <c r="D18" s="125"/>
      <c r="E18" s="125"/>
      <c r="F18" s="125"/>
      <c r="G18" s="125"/>
      <c r="H18" s="125"/>
      <c r="I18" s="125"/>
      <c r="J18" s="126"/>
      <c r="N18" s="118"/>
      <c r="O18" s="118"/>
      <c r="P18" s="118"/>
      <c r="Q18" s="118"/>
      <c r="R18" s="118"/>
      <c r="S18" s="118"/>
      <c r="T18" s="118"/>
      <c r="U18" s="118"/>
      <c r="V18" s="118"/>
      <c r="W18" s="118"/>
      <c r="X18" s="118"/>
      <c r="Y18" s="118"/>
      <c r="Z18" s="118"/>
      <c r="AA18" s="118"/>
      <c r="AB18" s="118"/>
      <c r="AC18" s="118"/>
      <c r="AD18" s="118"/>
      <c r="AE18" s="118"/>
      <c r="AF18" s="13"/>
      <c r="AG18" s="13"/>
      <c r="AH18" s="13"/>
      <c r="AI18" s="13"/>
      <c r="AJ18" s="13"/>
      <c r="AK18" s="13"/>
      <c r="AL18" s="13"/>
    </row>
    <row r="19" spans="3:38" ht="30" customHeight="1">
      <c r="C19" s="124"/>
      <c r="D19" s="125"/>
      <c r="E19" s="125"/>
      <c r="F19" s="125"/>
      <c r="G19" s="125"/>
      <c r="H19" s="125"/>
      <c r="I19" s="125"/>
      <c r="J19" s="126"/>
      <c r="N19" s="118"/>
      <c r="O19" s="118"/>
      <c r="P19" s="118"/>
      <c r="Q19" s="118"/>
      <c r="R19" s="118"/>
      <c r="S19" s="118"/>
      <c r="T19" s="118"/>
      <c r="U19" s="118"/>
      <c r="V19" s="118"/>
      <c r="W19" s="118"/>
      <c r="X19" s="118"/>
      <c r="Y19" s="118"/>
      <c r="Z19" s="118"/>
      <c r="AA19" s="118"/>
      <c r="AB19" s="118"/>
      <c r="AC19" s="118"/>
      <c r="AD19" s="118"/>
      <c r="AE19" s="118"/>
      <c r="AF19" s="13"/>
      <c r="AG19" s="13"/>
      <c r="AH19" s="13"/>
      <c r="AI19" s="13"/>
      <c r="AJ19" s="13"/>
      <c r="AK19" s="13"/>
      <c r="AL19" s="13"/>
    </row>
    <row r="20" spans="3:38" ht="30" customHeight="1">
      <c r="C20" s="124"/>
      <c r="D20" s="125"/>
      <c r="E20" s="125"/>
      <c r="F20" s="125"/>
      <c r="G20" s="125"/>
      <c r="H20" s="125"/>
      <c r="I20" s="125"/>
      <c r="J20" s="126"/>
      <c r="N20" s="118"/>
      <c r="O20" s="118"/>
      <c r="P20" s="118"/>
      <c r="Q20" s="118"/>
      <c r="R20" s="118"/>
      <c r="S20" s="118"/>
      <c r="T20" s="118"/>
      <c r="U20" s="118"/>
      <c r="V20" s="118"/>
      <c r="W20" s="118"/>
      <c r="X20" s="118"/>
      <c r="Y20" s="118"/>
      <c r="Z20" s="118"/>
      <c r="AA20" s="118"/>
      <c r="AB20" s="118"/>
      <c r="AC20" s="118"/>
      <c r="AD20" s="118"/>
      <c r="AE20" s="118"/>
      <c r="AF20" s="13"/>
      <c r="AG20" s="13"/>
      <c r="AH20" s="13"/>
      <c r="AI20" s="13"/>
      <c r="AJ20" s="13"/>
      <c r="AK20" s="13"/>
      <c r="AL20" s="13"/>
    </row>
    <row r="21" spans="3:38" ht="30" customHeight="1">
      <c r="C21" s="124"/>
      <c r="D21" s="125"/>
      <c r="E21" s="125"/>
      <c r="F21" s="125"/>
      <c r="G21" s="125"/>
      <c r="H21" s="125"/>
      <c r="I21" s="125"/>
      <c r="J21" s="126"/>
      <c r="N21" s="118"/>
      <c r="O21" s="118"/>
      <c r="P21" s="118"/>
      <c r="Q21" s="118"/>
      <c r="R21" s="118"/>
      <c r="S21" s="118"/>
      <c r="T21" s="118"/>
      <c r="U21" s="118"/>
      <c r="V21" s="118"/>
      <c r="W21" s="118"/>
      <c r="X21" s="118"/>
      <c r="Y21" s="118"/>
      <c r="Z21" s="118"/>
      <c r="AA21" s="118"/>
      <c r="AB21" s="118"/>
      <c r="AC21" s="118"/>
      <c r="AD21" s="118"/>
      <c r="AE21" s="118"/>
      <c r="AF21" s="13"/>
      <c r="AG21" s="13"/>
      <c r="AH21" s="13"/>
      <c r="AI21" s="13"/>
      <c r="AJ21" s="13"/>
      <c r="AK21" s="13"/>
      <c r="AL21" s="13"/>
    </row>
    <row r="22" spans="3:38" ht="12.75" customHeight="1">
      <c r="C22" s="124"/>
      <c r="D22" s="125"/>
      <c r="E22" s="125"/>
      <c r="F22" s="125"/>
      <c r="G22" s="125"/>
      <c r="H22" s="125"/>
      <c r="I22" s="125"/>
      <c r="J22" s="126"/>
      <c r="N22" s="118"/>
      <c r="O22" s="118"/>
      <c r="P22" s="118"/>
      <c r="Q22" s="118"/>
      <c r="R22" s="118"/>
      <c r="S22" s="118"/>
      <c r="T22" s="118"/>
      <c r="U22" s="118"/>
      <c r="V22" s="118"/>
      <c r="W22" s="118"/>
      <c r="X22" s="118"/>
      <c r="Y22" s="118"/>
      <c r="Z22" s="118"/>
      <c r="AA22" s="118"/>
      <c r="AB22" s="118"/>
      <c r="AC22" s="118"/>
      <c r="AD22" s="118"/>
      <c r="AE22" s="118"/>
      <c r="AF22" s="13"/>
      <c r="AG22" s="13"/>
      <c r="AH22" s="13"/>
      <c r="AI22" s="13"/>
      <c r="AJ22" s="13"/>
      <c r="AK22" s="13"/>
      <c r="AL22" s="13"/>
    </row>
    <row r="23" spans="3:31" ht="15" customHeight="1">
      <c r="C23" s="124"/>
      <c r="D23" s="125"/>
      <c r="E23" s="125"/>
      <c r="F23" s="125"/>
      <c r="G23" s="125"/>
      <c r="H23" s="125"/>
      <c r="I23" s="125"/>
      <c r="J23" s="126"/>
      <c r="N23" s="118"/>
      <c r="O23" s="118"/>
      <c r="P23" s="118"/>
      <c r="Q23" s="118"/>
      <c r="R23" s="118"/>
      <c r="S23" s="118"/>
      <c r="T23" s="118"/>
      <c r="U23" s="118"/>
      <c r="V23" s="118"/>
      <c r="W23" s="118"/>
      <c r="X23" s="118"/>
      <c r="Y23" s="118"/>
      <c r="Z23" s="118"/>
      <c r="AA23" s="118"/>
      <c r="AB23" s="118"/>
      <c r="AC23" s="118"/>
      <c r="AD23" s="118"/>
      <c r="AE23" s="118"/>
    </row>
    <row r="24" spans="3:22" ht="23.25" customHeight="1">
      <c r="C24" s="127"/>
      <c r="D24" s="128"/>
      <c r="E24" s="128"/>
      <c r="F24" s="128"/>
      <c r="G24" s="128"/>
      <c r="H24" s="128"/>
      <c r="I24" s="128"/>
      <c r="J24" s="129"/>
      <c r="N24" s="118"/>
      <c r="O24" s="118"/>
      <c r="P24" s="118"/>
      <c r="Q24" s="118"/>
      <c r="R24" s="118"/>
      <c r="S24" s="118"/>
      <c r="T24" s="118"/>
      <c r="U24" s="118"/>
      <c r="V24" s="118"/>
    </row>
    <row r="27" spans="22:38" ht="12.75" customHeight="1">
      <c r="V27" s="13"/>
      <c r="W27" s="13"/>
      <c r="X27" s="13"/>
      <c r="Y27" s="13"/>
      <c r="Z27" s="13"/>
      <c r="AA27" s="13"/>
      <c r="AB27" s="13"/>
      <c r="AC27" s="13"/>
      <c r="AD27" s="13"/>
      <c r="AE27" s="13"/>
      <c r="AF27" s="13"/>
      <c r="AG27" s="13"/>
      <c r="AH27" s="13"/>
      <c r="AI27" s="13"/>
      <c r="AJ27" s="13"/>
      <c r="AK27" s="13"/>
      <c r="AL27" s="1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3.5" customHeight="1"/>
  </sheetData>
  <sheetProtection sheet="1" formatColumns="0"/>
  <mergeCells count="13">
    <mergeCell ref="AH5:AO5"/>
    <mergeCell ref="AP5:AS5"/>
    <mergeCell ref="N5:U5"/>
    <mergeCell ref="C11:J24"/>
    <mergeCell ref="K1:U3"/>
    <mergeCell ref="H2:I2"/>
    <mergeCell ref="C2:F2"/>
    <mergeCell ref="A1:J1"/>
    <mergeCell ref="C5:J5"/>
    <mergeCell ref="C4:J4"/>
    <mergeCell ref="K4:AS4"/>
    <mergeCell ref="V5:AF5"/>
    <mergeCell ref="L5:M5"/>
  </mergeCells>
  <dataValidations count="3">
    <dataValidation type="list" allowBlank="1" showInputMessage="1" showErrorMessage="1" prompt="Anreise Do. Abend&#10;Ja / Nein" error="Anreise Do. Abend&#10;Ja / Nein" sqref="AR7">
      <formula1>"Ja, Nein"</formula1>
    </dataValidation>
    <dataValidation type="list" showInputMessage="1" showErrorMessage="1" prompt="LV auswählen" error="LV auswählen" sqref="H2">
      <formula1>GLD_Liste</formula1>
    </dataValidation>
    <dataValidation type="textLength" showInputMessage="1" showErrorMessage="1" prompt="Maximale Eingabe  30" error="Maximale Eingabe  30" sqref="C2:F2">
      <formula1>0</formula1>
      <formula2>30</formula2>
    </dataValidation>
  </dataValidations>
  <printOptions horizontalCentered="1"/>
  <pageMargins left="0.5905511811023623" right="0.5905511811023623" top="0.984251968503937" bottom="0.984251968503937" header="0.5118110236220472" footer="0.5118110236220472"/>
  <pageSetup fitToWidth="2" orientation="landscape" paperSize="9" scale="56" r:id="rId2"/>
  <headerFooter alignWithMargins="0">
    <oddHeader>&amp;C&amp;14DSM2019 Sulzbach &amp;A</oddHeader>
    <oddFooter xml:space="preserve">&amp;L&amp;Z&amp;F&amp;C&amp;D &amp;T&amp;R&amp;P / &amp;N </oddFooter>
  </headerFooter>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Tabelle12">
    <pageSetUpPr fitToPage="1"/>
  </sheetPr>
  <dimension ref="A1:U99"/>
  <sheetViews>
    <sheetView zoomScale="90" zoomScaleNormal="90" zoomScalePageLayoutView="0" workbookViewId="0" topLeftCell="A1">
      <pane xSplit="9" ySplit="2" topLeftCell="J3" activePane="bottomRight" state="frozen"/>
      <selection pane="topLeft" activeCell="A29" sqref="A29"/>
      <selection pane="topRight" activeCell="A29" sqref="A29"/>
      <selection pane="bottomLeft" activeCell="A29" sqref="A29"/>
      <selection pane="bottomRight" activeCell="C3" sqref="C3:C72"/>
    </sheetView>
  </sheetViews>
  <sheetFormatPr defaultColWidth="9.140625" defaultRowHeight="12.75" outlineLevelCol="1"/>
  <cols>
    <col min="1" max="1" width="24.8515625" style="22" customWidth="1"/>
    <col min="2" max="2" width="7.8515625" style="22" customWidth="1"/>
    <col min="3" max="3" width="12.00390625" style="0" customWidth="1"/>
    <col min="4" max="4" width="13.8515625" style="0" customWidth="1"/>
    <col min="5" max="5" width="20.140625" style="0" customWidth="1"/>
    <col min="6" max="6" width="20.140625" style="0" bestFit="1" customWidth="1"/>
    <col min="7" max="7" width="6.28125" style="32" customWidth="1"/>
    <col min="8" max="8" width="12.140625" style="0" bestFit="1" customWidth="1"/>
    <col min="9" max="9" width="10.8515625" style="0" customWidth="1"/>
    <col min="10" max="10" width="10.8515625" style="22" customWidth="1"/>
    <col min="11" max="11" width="16.140625" style="24" customWidth="1" outlineLevel="1"/>
    <col min="12" max="12" width="11.421875" style="22" customWidth="1"/>
    <col min="13" max="19" width="7.8515625" style="22" customWidth="1" outlineLevel="1"/>
  </cols>
  <sheetData>
    <row r="1" spans="1:19" s="34" customFormat="1" ht="98.25" customHeight="1">
      <c r="A1" s="105" t="s">
        <v>37</v>
      </c>
      <c r="B1" s="105" t="s">
        <v>7</v>
      </c>
      <c r="C1" s="106" t="s">
        <v>1</v>
      </c>
      <c r="D1" s="106" t="s">
        <v>2</v>
      </c>
      <c r="E1" s="106" t="s">
        <v>3</v>
      </c>
      <c r="F1" s="106" t="s">
        <v>11</v>
      </c>
      <c r="G1" s="107" t="s">
        <v>4</v>
      </c>
      <c r="H1" s="108" t="s">
        <v>5</v>
      </c>
      <c r="I1" s="108" t="s">
        <v>101</v>
      </c>
      <c r="J1" s="109" t="s">
        <v>13</v>
      </c>
      <c r="K1" s="110" t="s">
        <v>57</v>
      </c>
      <c r="L1" s="161" t="s">
        <v>48</v>
      </c>
      <c r="M1" s="111" t="s">
        <v>47</v>
      </c>
      <c r="N1" s="111" t="s">
        <v>42</v>
      </c>
      <c r="O1" s="112" t="s">
        <v>45</v>
      </c>
      <c r="P1" s="113" t="s">
        <v>44</v>
      </c>
      <c r="Q1" s="114" t="s">
        <v>56</v>
      </c>
      <c r="R1" s="114" t="s">
        <v>43</v>
      </c>
      <c r="S1" s="114" t="s">
        <v>46</v>
      </c>
    </row>
    <row r="2" spans="1:19" ht="12.75">
      <c r="A2" s="158"/>
      <c r="B2" s="159"/>
      <c r="C2" s="159"/>
      <c r="D2" s="159"/>
      <c r="E2" s="159"/>
      <c r="F2" s="159"/>
      <c r="G2" s="159"/>
      <c r="H2" s="159"/>
      <c r="I2" s="159"/>
      <c r="J2" s="159"/>
      <c r="K2" s="160"/>
      <c r="L2" s="161"/>
      <c r="M2" s="164" t="s">
        <v>170</v>
      </c>
      <c r="N2" s="165"/>
      <c r="O2" s="115" t="s">
        <v>55</v>
      </c>
      <c r="P2" s="115" t="s">
        <v>168</v>
      </c>
      <c r="Q2" s="162" t="s">
        <v>167</v>
      </c>
      <c r="R2" s="163"/>
      <c r="S2" s="163"/>
    </row>
    <row r="3" spans="1:19" ht="12.75">
      <c r="A3" s="29">
        <f>IF(E3&lt;&gt;"",'Gesamt-Meldung'!$C$2,"")</f>
      </c>
      <c r="B3" s="29">
        <f>IF(E3&lt;&gt;"",'Gesamt-Meldung'!$J$2,"")</f>
      </c>
      <c r="C3" s="56"/>
      <c r="D3" s="47">
        <f>AltersklasseE(G3)</f>
      </c>
      <c r="E3" s="56"/>
      <c r="F3" s="56"/>
      <c r="G3" s="25"/>
      <c r="H3" s="31">
        <f aca="true" t="shared" si="0" ref="H3:H61">IF(A3&lt;&gt;"",L3,"")</f>
      </c>
      <c r="I3" s="26"/>
      <c r="J3" s="23"/>
      <c r="K3" s="26"/>
      <c r="L3" s="28">
        <f>GesamtpunkteE(C3,D3,G3,M3:S3)</f>
        <v>0</v>
      </c>
      <c r="M3" s="27"/>
      <c r="N3" s="27"/>
      <c r="O3" s="27"/>
      <c r="P3" s="27"/>
      <c r="Q3" s="27"/>
      <c r="R3" s="27"/>
      <c r="S3" s="27"/>
    </row>
    <row r="4" spans="1:19" ht="12.75">
      <c r="A4" s="29">
        <f>IF(E4&lt;&gt;"",'Gesamt-Meldung'!$C$2,"")</f>
      </c>
      <c r="B4" s="29">
        <f>IF(E4&lt;&gt;"",'Gesamt-Meldung'!$J$2,"")</f>
      </c>
      <c r="C4" s="56"/>
      <c r="D4" s="47">
        <f>AltersklasseE(G4)</f>
      </c>
      <c r="E4" s="56"/>
      <c r="F4" s="56"/>
      <c r="G4" s="25"/>
      <c r="H4" s="31">
        <f t="shared" si="0"/>
      </c>
      <c r="I4" s="26"/>
      <c r="J4" s="23"/>
      <c r="K4" s="26"/>
      <c r="L4" s="28">
        <f aca="true" t="shared" si="1" ref="L4:L67">GesamtpunkteE(C4,D4,G4,M4:S4)</f>
        <v>0</v>
      </c>
      <c r="M4" s="27"/>
      <c r="N4" s="27"/>
      <c r="O4" s="27"/>
      <c r="P4" s="27"/>
      <c r="Q4" s="27"/>
      <c r="R4" s="27"/>
      <c r="S4" s="27"/>
    </row>
    <row r="5" spans="1:19" ht="12.75">
      <c r="A5" s="29">
        <f>IF(E5&lt;&gt;"",'Gesamt-Meldung'!$C$2,"")</f>
      </c>
      <c r="B5" s="29">
        <f>IF(E5&lt;&gt;"",'Gesamt-Meldung'!$J$2,"")</f>
      </c>
      <c r="C5" s="56"/>
      <c r="D5" s="47">
        <f>AltersklasseE(G5)</f>
      </c>
      <c r="E5" s="56"/>
      <c r="F5" s="56"/>
      <c r="G5" s="25"/>
      <c r="H5" s="31">
        <f t="shared" si="0"/>
      </c>
      <c r="I5" s="26"/>
      <c r="J5" s="23"/>
      <c r="K5" s="26"/>
      <c r="L5" s="28">
        <f t="shared" si="1"/>
        <v>0</v>
      </c>
      <c r="M5" s="27"/>
      <c r="N5" s="27"/>
      <c r="O5" s="27"/>
      <c r="P5" s="27"/>
      <c r="Q5" s="27"/>
      <c r="R5" s="27"/>
      <c r="S5" s="27"/>
    </row>
    <row r="6" spans="1:19" ht="12.75">
      <c r="A6" s="29">
        <f>IF(E6&lt;&gt;"",'Gesamt-Meldung'!$C$2,"")</f>
      </c>
      <c r="B6" s="29">
        <f>IF(E6&lt;&gt;"",'Gesamt-Meldung'!$J$2,"")</f>
      </c>
      <c r="C6" s="56"/>
      <c r="D6" s="47">
        <f aca="true" t="shared" si="2" ref="D6:D34">AltersklasseE(G6)</f>
      </c>
      <c r="E6" s="56"/>
      <c r="F6" s="56"/>
      <c r="G6" s="25"/>
      <c r="H6" s="31">
        <f t="shared" si="0"/>
      </c>
      <c r="I6" s="26"/>
      <c r="J6" s="23"/>
      <c r="K6" s="26"/>
      <c r="L6" s="28">
        <f t="shared" si="1"/>
        <v>0</v>
      </c>
      <c r="M6" s="27"/>
      <c r="N6" s="27"/>
      <c r="O6" s="27"/>
      <c r="P6" s="27"/>
      <c r="Q6" s="27"/>
      <c r="R6" s="27"/>
      <c r="S6" s="27"/>
    </row>
    <row r="7" spans="1:19" ht="12.75">
      <c r="A7" s="29">
        <f>IF(E7&lt;&gt;"",'Gesamt-Meldung'!$C$2,"")</f>
      </c>
      <c r="B7" s="29">
        <f>IF(E7&lt;&gt;"",'Gesamt-Meldung'!$J$2,"")</f>
      </c>
      <c r="C7" s="56"/>
      <c r="D7" s="47">
        <f t="shared" si="2"/>
      </c>
      <c r="E7" s="56"/>
      <c r="F7" s="56"/>
      <c r="G7" s="25"/>
      <c r="H7" s="31">
        <f t="shared" si="0"/>
      </c>
      <c r="I7" s="26"/>
      <c r="J7" s="23"/>
      <c r="K7" s="26"/>
      <c r="L7" s="28">
        <f t="shared" si="1"/>
        <v>0</v>
      </c>
      <c r="M7" s="27"/>
      <c r="N7" s="27"/>
      <c r="O7" s="27"/>
      <c r="P7" s="27"/>
      <c r="Q7" s="27"/>
      <c r="R7" s="27"/>
      <c r="S7" s="27"/>
    </row>
    <row r="8" spans="1:19" ht="12.75">
      <c r="A8" s="29">
        <f>IF(E8&lt;&gt;"",'Gesamt-Meldung'!$C$2,"")</f>
      </c>
      <c r="B8" s="29">
        <f>IF(E8&lt;&gt;"",'Gesamt-Meldung'!$J$2,"")</f>
      </c>
      <c r="C8" s="56"/>
      <c r="D8" s="47">
        <f t="shared" si="2"/>
      </c>
      <c r="E8" s="56"/>
      <c r="F8" s="56"/>
      <c r="G8" s="25"/>
      <c r="H8" s="31">
        <f t="shared" si="0"/>
      </c>
      <c r="I8" s="26"/>
      <c r="J8" s="23"/>
      <c r="K8" s="26"/>
      <c r="L8" s="28">
        <f t="shared" si="1"/>
        <v>0</v>
      </c>
      <c r="M8" s="27"/>
      <c r="N8" s="27"/>
      <c r="O8" s="27"/>
      <c r="P8" s="27"/>
      <c r="Q8" s="27"/>
      <c r="R8" s="27"/>
      <c r="S8" s="27"/>
    </row>
    <row r="9" spans="1:21" ht="12.75">
      <c r="A9" s="29">
        <f>IF(E9&lt;&gt;"",'Gesamt-Meldung'!$C$2,"")</f>
      </c>
      <c r="B9" s="29">
        <f>IF(E9&lt;&gt;"",'Gesamt-Meldung'!$J$2,"")</f>
      </c>
      <c r="C9" s="56"/>
      <c r="D9" s="47">
        <f t="shared" si="2"/>
      </c>
      <c r="E9" s="56"/>
      <c r="F9" s="56"/>
      <c r="G9" s="25"/>
      <c r="H9" s="31">
        <f t="shared" si="0"/>
      </c>
      <c r="I9" s="26"/>
      <c r="J9" s="23"/>
      <c r="K9" s="26"/>
      <c r="L9" s="28">
        <f t="shared" si="1"/>
        <v>0</v>
      </c>
      <c r="M9" s="27"/>
      <c r="N9" s="27"/>
      <c r="O9" s="27"/>
      <c r="P9" s="27"/>
      <c r="Q9" s="27"/>
      <c r="R9" s="27"/>
      <c r="S9" s="27"/>
      <c r="U9" s="98"/>
    </row>
    <row r="10" spans="1:19" ht="12.75">
      <c r="A10" s="29">
        <f>IF(E10&lt;&gt;"",'Gesamt-Meldung'!$C$2,"")</f>
      </c>
      <c r="B10" s="29">
        <f>IF(E10&lt;&gt;"",'Gesamt-Meldung'!$J$2,"")</f>
      </c>
      <c r="C10" s="56"/>
      <c r="D10" s="47">
        <f t="shared" si="2"/>
      </c>
      <c r="E10" s="56"/>
      <c r="F10" s="56"/>
      <c r="G10" s="25"/>
      <c r="H10" s="31">
        <f t="shared" si="0"/>
      </c>
      <c r="I10" s="26"/>
      <c r="J10" s="23"/>
      <c r="K10" s="26"/>
      <c r="L10" s="28">
        <f t="shared" si="1"/>
        <v>0</v>
      </c>
      <c r="M10" s="27"/>
      <c r="N10" s="27"/>
      <c r="O10" s="27"/>
      <c r="P10" s="27"/>
      <c r="Q10" s="27"/>
      <c r="R10" s="27"/>
      <c r="S10" s="27"/>
    </row>
    <row r="11" spans="1:19" ht="12.75">
      <c r="A11" s="29">
        <f>IF(E11&lt;&gt;"",'Gesamt-Meldung'!$C$2,"")</f>
      </c>
      <c r="B11" s="29">
        <f>IF(E11&lt;&gt;"",'Gesamt-Meldung'!$J$2,"")</f>
      </c>
      <c r="C11" s="56"/>
      <c r="D11" s="47">
        <f t="shared" si="2"/>
      </c>
      <c r="E11" s="56"/>
      <c r="F11" s="56"/>
      <c r="G11" s="25"/>
      <c r="H11" s="31">
        <f t="shared" si="0"/>
      </c>
      <c r="I11" s="26"/>
      <c r="J11" s="23"/>
      <c r="K11" s="26"/>
      <c r="L11" s="28">
        <f t="shared" si="1"/>
        <v>0</v>
      </c>
      <c r="M11" s="27"/>
      <c r="N11" s="27"/>
      <c r="O11" s="27"/>
      <c r="P11" s="27"/>
      <c r="Q11" s="27"/>
      <c r="R11" s="27"/>
      <c r="S11" s="27"/>
    </row>
    <row r="12" spans="1:19" ht="12.75">
      <c r="A12" s="29">
        <f>IF(E12&lt;&gt;"",'Gesamt-Meldung'!$C$2,"")</f>
      </c>
      <c r="B12" s="29">
        <f>IF(E12&lt;&gt;"",'Gesamt-Meldung'!$J$2,"")</f>
      </c>
      <c r="C12" s="56"/>
      <c r="D12" s="47">
        <f t="shared" si="2"/>
      </c>
      <c r="E12" s="56"/>
      <c r="F12" s="56"/>
      <c r="G12" s="25"/>
      <c r="H12" s="31">
        <f t="shared" si="0"/>
      </c>
      <c r="I12" s="26"/>
      <c r="J12" s="23"/>
      <c r="K12" s="26"/>
      <c r="L12" s="28">
        <f t="shared" si="1"/>
        <v>0</v>
      </c>
      <c r="M12" s="27"/>
      <c r="N12" s="27"/>
      <c r="O12" s="27"/>
      <c r="P12" s="27"/>
      <c r="Q12" s="27"/>
      <c r="R12" s="27"/>
      <c r="S12" s="27"/>
    </row>
    <row r="13" spans="1:19" ht="12.75">
      <c r="A13" s="29">
        <f>IF(E13&lt;&gt;"",'Gesamt-Meldung'!$C$2,"")</f>
      </c>
      <c r="B13" s="29">
        <f>IF(E13&lt;&gt;"",'Gesamt-Meldung'!$J$2,"")</f>
      </c>
      <c r="C13" s="56"/>
      <c r="D13" s="47">
        <f t="shared" si="2"/>
      </c>
      <c r="E13" s="56"/>
      <c r="F13" s="56"/>
      <c r="G13" s="25"/>
      <c r="H13" s="31">
        <f t="shared" si="0"/>
      </c>
      <c r="I13" s="26"/>
      <c r="J13" s="23"/>
      <c r="K13" s="26"/>
      <c r="L13" s="28">
        <f t="shared" si="1"/>
        <v>0</v>
      </c>
      <c r="M13" s="27"/>
      <c r="N13" s="27"/>
      <c r="O13" s="27"/>
      <c r="P13" s="27"/>
      <c r="Q13" s="27"/>
      <c r="R13" s="27"/>
      <c r="S13" s="27"/>
    </row>
    <row r="14" spans="1:19" ht="12.75">
      <c r="A14" s="29">
        <f>IF(E14&lt;&gt;"",'Gesamt-Meldung'!$C$2,"")</f>
      </c>
      <c r="B14" s="29">
        <f>IF(E14&lt;&gt;"",'Gesamt-Meldung'!$J$2,"")</f>
      </c>
      <c r="C14" s="56"/>
      <c r="D14" s="47">
        <f t="shared" si="2"/>
      </c>
      <c r="E14" s="56"/>
      <c r="F14" s="56"/>
      <c r="G14" s="25"/>
      <c r="H14" s="31">
        <f t="shared" si="0"/>
      </c>
      <c r="I14" s="26"/>
      <c r="J14" s="23"/>
      <c r="K14" s="26"/>
      <c r="L14" s="28">
        <f t="shared" si="1"/>
        <v>0</v>
      </c>
      <c r="M14" s="27"/>
      <c r="N14" s="27"/>
      <c r="O14" s="27"/>
      <c r="P14" s="27"/>
      <c r="Q14" s="27"/>
      <c r="R14" s="27"/>
      <c r="S14" s="27"/>
    </row>
    <row r="15" spans="1:19" ht="12.75">
      <c r="A15" s="29">
        <f>IF(E15&lt;&gt;"",'Gesamt-Meldung'!$C$2,"")</f>
      </c>
      <c r="B15" s="29">
        <f>IF(E15&lt;&gt;"",'Gesamt-Meldung'!$J$2,"")</f>
      </c>
      <c r="C15" s="56"/>
      <c r="D15" s="47">
        <f t="shared" si="2"/>
      </c>
      <c r="E15" s="56"/>
      <c r="F15" s="56"/>
      <c r="G15" s="25"/>
      <c r="H15" s="31">
        <f t="shared" si="0"/>
      </c>
      <c r="I15" s="26"/>
      <c r="J15" s="23"/>
      <c r="K15" s="26"/>
      <c r="L15" s="28">
        <f t="shared" si="1"/>
        <v>0</v>
      </c>
      <c r="M15" s="27"/>
      <c r="N15" s="27"/>
      <c r="O15" s="27"/>
      <c r="P15" s="27"/>
      <c r="Q15" s="27"/>
      <c r="R15" s="27"/>
      <c r="S15" s="27"/>
    </row>
    <row r="16" spans="1:19" ht="12.75">
      <c r="A16" s="29">
        <f>IF(E16&lt;&gt;"",'Gesamt-Meldung'!$C$2,"")</f>
      </c>
      <c r="B16" s="29">
        <f>IF(E16&lt;&gt;"",'Gesamt-Meldung'!$J$2,"")</f>
      </c>
      <c r="C16" s="56"/>
      <c r="D16" s="47">
        <f t="shared" si="2"/>
      </c>
      <c r="E16" s="56"/>
      <c r="F16" s="56"/>
      <c r="G16" s="25"/>
      <c r="H16" s="31">
        <f t="shared" si="0"/>
      </c>
      <c r="I16" s="26"/>
      <c r="J16" s="23"/>
      <c r="K16" s="26"/>
      <c r="L16" s="28">
        <f t="shared" si="1"/>
        <v>0</v>
      </c>
      <c r="M16" s="27"/>
      <c r="N16" s="27"/>
      <c r="O16" s="27"/>
      <c r="P16" s="27"/>
      <c r="Q16" s="27"/>
      <c r="R16" s="27"/>
      <c r="S16" s="27"/>
    </row>
    <row r="17" spans="1:19" ht="12.75">
      <c r="A17" s="29">
        <f>IF(E17&lt;&gt;"",'Gesamt-Meldung'!$C$2,"")</f>
      </c>
      <c r="B17" s="29">
        <f>IF(E17&lt;&gt;"",'Gesamt-Meldung'!$J$2,"")</f>
      </c>
      <c r="C17" s="56"/>
      <c r="D17" s="47">
        <f t="shared" si="2"/>
      </c>
      <c r="E17" s="56"/>
      <c r="F17" s="56"/>
      <c r="G17" s="25"/>
      <c r="H17" s="31">
        <f t="shared" si="0"/>
      </c>
      <c r="I17" s="26"/>
      <c r="J17" s="23"/>
      <c r="K17" s="26"/>
      <c r="L17" s="28">
        <f t="shared" si="1"/>
        <v>0</v>
      </c>
      <c r="M17" s="27"/>
      <c r="N17" s="27"/>
      <c r="O17" s="27"/>
      <c r="P17" s="27"/>
      <c r="Q17" s="27"/>
      <c r="R17" s="27"/>
      <c r="S17" s="27"/>
    </row>
    <row r="18" spans="1:19" ht="12.75">
      <c r="A18" s="29">
        <f>IF(E18&lt;&gt;"",'Gesamt-Meldung'!$C$2,"")</f>
      </c>
      <c r="B18" s="29">
        <f>IF(E18&lt;&gt;"",'Gesamt-Meldung'!$J$2,"")</f>
      </c>
      <c r="C18" s="56"/>
      <c r="D18" s="47">
        <f t="shared" si="2"/>
      </c>
      <c r="E18" s="56"/>
      <c r="F18" s="56"/>
      <c r="G18" s="25"/>
      <c r="H18" s="31">
        <f t="shared" si="0"/>
      </c>
      <c r="I18" s="26"/>
      <c r="J18" s="23"/>
      <c r="K18" s="26"/>
      <c r="L18" s="28">
        <f t="shared" si="1"/>
        <v>0</v>
      </c>
      <c r="M18" s="27"/>
      <c r="N18" s="27"/>
      <c r="O18" s="27"/>
      <c r="P18" s="27"/>
      <c r="Q18" s="27"/>
      <c r="R18" s="27"/>
      <c r="S18" s="27"/>
    </row>
    <row r="19" spans="1:19" ht="12.75">
      <c r="A19" s="29">
        <f>IF(E19&lt;&gt;"",'Gesamt-Meldung'!$C$2,"")</f>
      </c>
      <c r="B19" s="29">
        <f>IF(E19&lt;&gt;"",'Gesamt-Meldung'!$J$2,"")</f>
      </c>
      <c r="C19" s="56"/>
      <c r="D19" s="47">
        <f t="shared" si="2"/>
      </c>
      <c r="E19" s="56"/>
      <c r="F19" s="56"/>
      <c r="G19" s="25"/>
      <c r="H19" s="31">
        <f t="shared" si="0"/>
      </c>
      <c r="I19" s="26"/>
      <c r="J19" s="23"/>
      <c r="K19" s="26"/>
      <c r="L19" s="28">
        <f t="shared" si="1"/>
        <v>0</v>
      </c>
      <c r="M19" s="27"/>
      <c r="N19" s="27"/>
      <c r="O19" s="27"/>
      <c r="P19" s="27"/>
      <c r="Q19" s="27"/>
      <c r="R19" s="27"/>
      <c r="S19" s="27"/>
    </row>
    <row r="20" spans="1:19" ht="12.75">
      <c r="A20" s="29">
        <f>IF(E20&lt;&gt;"",'Gesamt-Meldung'!$C$2,"")</f>
      </c>
      <c r="B20" s="29">
        <f>IF(E20&lt;&gt;"",'Gesamt-Meldung'!$J$2,"")</f>
      </c>
      <c r="C20" s="56"/>
      <c r="D20" s="47">
        <f t="shared" si="2"/>
      </c>
      <c r="E20" s="56"/>
      <c r="F20" s="56"/>
      <c r="G20" s="25"/>
      <c r="H20" s="31">
        <f t="shared" si="0"/>
      </c>
      <c r="I20" s="26"/>
      <c r="J20" s="23"/>
      <c r="K20" s="26"/>
      <c r="L20" s="28">
        <f t="shared" si="1"/>
        <v>0</v>
      </c>
      <c r="M20" s="27"/>
      <c r="N20" s="27"/>
      <c r="O20" s="27"/>
      <c r="P20" s="27"/>
      <c r="Q20" s="27"/>
      <c r="R20" s="27"/>
      <c r="S20" s="27"/>
    </row>
    <row r="21" spans="1:19" ht="12.75">
      <c r="A21" s="29">
        <f>IF(E21&lt;&gt;"",'Gesamt-Meldung'!$C$2,"")</f>
      </c>
      <c r="B21" s="29">
        <f>IF(E21&lt;&gt;"",'Gesamt-Meldung'!$J$2,"")</f>
      </c>
      <c r="C21" s="56"/>
      <c r="D21" s="47">
        <f t="shared" si="2"/>
      </c>
      <c r="E21" s="56"/>
      <c r="F21" s="56"/>
      <c r="G21" s="25"/>
      <c r="H21" s="31">
        <f t="shared" si="0"/>
      </c>
      <c r="I21" s="26"/>
      <c r="J21" s="23"/>
      <c r="K21" s="26"/>
      <c r="L21" s="28">
        <f t="shared" si="1"/>
        <v>0</v>
      </c>
      <c r="M21" s="27"/>
      <c r="N21" s="27"/>
      <c r="O21" s="27"/>
      <c r="P21" s="27"/>
      <c r="Q21" s="27"/>
      <c r="R21" s="27"/>
      <c r="S21" s="27"/>
    </row>
    <row r="22" spans="1:19" ht="12.75">
      <c r="A22" s="29">
        <f>IF(E22&lt;&gt;"",'Gesamt-Meldung'!$C$2,"")</f>
      </c>
      <c r="B22" s="29">
        <f>IF(E22&lt;&gt;"",'Gesamt-Meldung'!$J$2,"")</f>
      </c>
      <c r="C22" s="56"/>
      <c r="D22" s="47">
        <f t="shared" si="2"/>
      </c>
      <c r="E22" s="56"/>
      <c r="F22" s="56"/>
      <c r="G22" s="25"/>
      <c r="H22" s="31">
        <f t="shared" si="0"/>
      </c>
      <c r="I22" s="26"/>
      <c r="J22" s="23"/>
      <c r="K22" s="26"/>
      <c r="L22" s="28">
        <f t="shared" si="1"/>
        <v>0</v>
      </c>
      <c r="M22" s="27"/>
      <c r="N22" s="27"/>
      <c r="O22" s="27"/>
      <c r="P22" s="27"/>
      <c r="Q22" s="27"/>
      <c r="R22" s="27"/>
      <c r="S22" s="27"/>
    </row>
    <row r="23" spans="1:19" ht="12.75">
      <c r="A23" s="29">
        <f>IF(E23&lt;&gt;"",'Gesamt-Meldung'!$C$2,"")</f>
      </c>
      <c r="B23" s="29">
        <f>IF(E23&lt;&gt;"",'Gesamt-Meldung'!$J$2,"")</f>
      </c>
      <c r="C23" s="56"/>
      <c r="D23" s="47">
        <f t="shared" si="2"/>
      </c>
      <c r="E23" s="56"/>
      <c r="F23" s="56"/>
      <c r="G23" s="25"/>
      <c r="H23" s="31">
        <f t="shared" si="0"/>
      </c>
      <c r="I23" s="26"/>
      <c r="J23" s="23"/>
      <c r="K23" s="26"/>
      <c r="L23" s="28">
        <f t="shared" si="1"/>
        <v>0</v>
      </c>
      <c r="M23" s="27"/>
      <c r="N23" s="27"/>
      <c r="O23" s="27"/>
      <c r="P23" s="27"/>
      <c r="Q23" s="27"/>
      <c r="R23" s="27"/>
      <c r="S23" s="27"/>
    </row>
    <row r="24" spans="1:19" ht="12.75">
      <c r="A24" s="29">
        <f>IF(E24&lt;&gt;"",'Gesamt-Meldung'!$C$2,"")</f>
      </c>
      <c r="B24" s="29">
        <f>IF(E24&lt;&gt;"",'Gesamt-Meldung'!$J$2,"")</f>
      </c>
      <c r="C24" s="56"/>
      <c r="D24" s="47">
        <f t="shared" si="2"/>
      </c>
      <c r="E24" s="56"/>
      <c r="F24" s="56"/>
      <c r="G24" s="25"/>
      <c r="H24" s="31">
        <f t="shared" si="0"/>
      </c>
      <c r="I24" s="26"/>
      <c r="J24" s="23"/>
      <c r="K24" s="26"/>
      <c r="L24" s="28">
        <f t="shared" si="1"/>
        <v>0</v>
      </c>
      <c r="M24" s="27"/>
      <c r="N24" s="27"/>
      <c r="O24" s="27"/>
      <c r="P24" s="27"/>
      <c r="Q24" s="27"/>
      <c r="R24" s="27"/>
      <c r="S24" s="27"/>
    </row>
    <row r="25" spans="1:19" ht="12.75">
      <c r="A25" s="29">
        <f>IF(E25&lt;&gt;"",'Gesamt-Meldung'!$C$2,"")</f>
      </c>
      <c r="B25" s="29">
        <f>IF(E25&lt;&gt;"",'Gesamt-Meldung'!$J$2,"")</f>
      </c>
      <c r="C25" s="56"/>
      <c r="D25" s="47">
        <f t="shared" si="2"/>
      </c>
      <c r="E25" s="56"/>
      <c r="F25" s="56"/>
      <c r="G25" s="25"/>
      <c r="H25" s="31">
        <f t="shared" si="0"/>
      </c>
      <c r="I25" s="26"/>
      <c r="J25" s="23"/>
      <c r="K25" s="26"/>
      <c r="L25" s="28">
        <f t="shared" si="1"/>
        <v>0</v>
      </c>
      <c r="M25" s="27"/>
      <c r="N25" s="27"/>
      <c r="O25" s="27"/>
      <c r="P25" s="27"/>
      <c r="Q25" s="27"/>
      <c r="R25" s="27"/>
      <c r="S25" s="27"/>
    </row>
    <row r="26" spans="1:19" ht="12.75">
      <c r="A26" s="29">
        <f>IF(E26&lt;&gt;"",'Gesamt-Meldung'!$C$2,"")</f>
      </c>
      <c r="B26" s="29">
        <f>IF(E26&lt;&gt;"",'Gesamt-Meldung'!$J$2,"")</f>
      </c>
      <c r="C26" s="56"/>
      <c r="D26" s="47">
        <f t="shared" si="2"/>
      </c>
      <c r="E26" s="56"/>
      <c r="F26" s="56"/>
      <c r="G26" s="25"/>
      <c r="H26" s="31">
        <f t="shared" si="0"/>
      </c>
      <c r="I26" s="26"/>
      <c r="J26" s="23"/>
      <c r="K26" s="26"/>
      <c r="L26" s="28">
        <f t="shared" si="1"/>
        <v>0</v>
      </c>
      <c r="M26" s="27"/>
      <c r="N26" s="27"/>
      <c r="O26" s="27"/>
      <c r="P26" s="27"/>
      <c r="Q26" s="27"/>
      <c r="R26" s="27"/>
      <c r="S26" s="27"/>
    </row>
    <row r="27" spans="1:19" ht="12.75">
      <c r="A27" s="29">
        <f>IF(E27&lt;&gt;"",'Gesamt-Meldung'!$C$2,"")</f>
      </c>
      <c r="B27" s="29">
        <f>IF(E27&lt;&gt;"",'Gesamt-Meldung'!$J$2,"")</f>
      </c>
      <c r="C27" s="56"/>
      <c r="D27" s="47">
        <f t="shared" si="2"/>
      </c>
      <c r="E27" s="56"/>
      <c r="F27" s="56"/>
      <c r="G27" s="25"/>
      <c r="H27" s="31">
        <f t="shared" si="0"/>
      </c>
      <c r="I27" s="26"/>
      <c r="J27" s="23"/>
      <c r="K27" s="26"/>
      <c r="L27" s="28">
        <f t="shared" si="1"/>
        <v>0</v>
      </c>
      <c r="M27" s="27"/>
      <c r="N27" s="27"/>
      <c r="O27" s="27"/>
      <c r="P27" s="27"/>
      <c r="Q27" s="27"/>
      <c r="R27" s="27"/>
      <c r="S27" s="27"/>
    </row>
    <row r="28" spans="1:19" ht="12.75">
      <c r="A28" s="29">
        <f>IF(E28&lt;&gt;"",'Gesamt-Meldung'!$C$2,"")</f>
      </c>
      <c r="B28" s="29">
        <f>IF(E28&lt;&gt;"",'Gesamt-Meldung'!$J$2,"")</f>
      </c>
      <c r="C28" s="56"/>
      <c r="D28" s="47">
        <f t="shared" si="2"/>
      </c>
      <c r="E28" s="56"/>
      <c r="F28" s="56"/>
      <c r="G28" s="25"/>
      <c r="H28" s="31">
        <f t="shared" si="0"/>
      </c>
      <c r="I28" s="26"/>
      <c r="J28" s="23"/>
      <c r="K28" s="26"/>
      <c r="L28" s="28">
        <f t="shared" si="1"/>
        <v>0</v>
      </c>
      <c r="M28" s="27"/>
      <c r="N28" s="27"/>
      <c r="O28" s="27"/>
      <c r="P28" s="27"/>
      <c r="Q28" s="27"/>
      <c r="R28" s="27"/>
      <c r="S28" s="27"/>
    </row>
    <row r="29" spans="1:19" ht="12.75">
      <c r="A29" s="29">
        <f>IF(E29&lt;&gt;"",'Gesamt-Meldung'!$C$2,"")</f>
      </c>
      <c r="B29" s="29">
        <f>IF(E29&lt;&gt;"",'Gesamt-Meldung'!$J$2,"")</f>
      </c>
      <c r="C29" s="56"/>
      <c r="D29" s="47">
        <f t="shared" si="2"/>
      </c>
      <c r="E29" s="56"/>
      <c r="F29" s="56"/>
      <c r="G29" s="25"/>
      <c r="H29" s="31">
        <f t="shared" si="0"/>
      </c>
      <c r="I29" s="26"/>
      <c r="J29" s="23"/>
      <c r="K29" s="26"/>
      <c r="L29" s="28">
        <f t="shared" si="1"/>
        <v>0</v>
      </c>
      <c r="M29" s="27"/>
      <c r="N29" s="27"/>
      <c r="O29" s="27"/>
      <c r="P29" s="27"/>
      <c r="Q29" s="27"/>
      <c r="R29" s="27"/>
      <c r="S29" s="27"/>
    </row>
    <row r="30" spans="1:19" ht="12.75">
      <c r="A30" s="29">
        <f>IF(E30&lt;&gt;"",'Gesamt-Meldung'!$C$2,"")</f>
      </c>
      <c r="B30" s="29">
        <f>IF(E30&lt;&gt;"",'Gesamt-Meldung'!$J$2,"")</f>
      </c>
      <c r="C30" s="56"/>
      <c r="D30" s="47">
        <f t="shared" si="2"/>
      </c>
      <c r="E30" s="56"/>
      <c r="F30" s="56"/>
      <c r="G30" s="25"/>
      <c r="H30" s="31">
        <f t="shared" si="0"/>
      </c>
      <c r="I30" s="26"/>
      <c r="J30" s="23"/>
      <c r="K30" s="26"/>
      <c r="L30" s="28">
        <f t="shared" si="1"/>
        <v>0</v>
      </c>
      <c r="M30" s="27"/>
      <c r="N30" s="27"/>
      <c r="O30" s="27"/>
      <c r="P30" s="27"/>
      <c r="Q30" s="27"/>
      <c r="R30" s="27"/>
      <c r="S30" s="27"/>
    </row>
    <row r="31" spans="1:19" ht="12.75">
      <c r="A31" s="29">
        <f>IF(E31&lt;&gt;"",'Gesamt-Meldung'!$C$2,"")</f>
      </c>
      <c r="B31" s="29">
        <f>IF(E31&lt;&gt;"",'Gesamt-Meldung'!$J$2,"")</f>
      </c>
      <c r="C31" s="56"/>
      <c r="D31" s="47">
        <f t="shared" si="2"/>
      </c>
      <c r="E31" s="56"/>
      <c r="F31" s="56"/>
      <c r="G31" s="25"/>
      <c r="H31" s="31">
        <f t="shared" si="0"/>
      </c>
      <c r="I31" s="26"/>
      <c r="J31" s="23"/>
      <c r="K31" s="26"/>
      <c r="L31" s="28">
        <f t="shared" si="1"/>
        <v>0</v>
      </c>
      <c r="M31" s="27"/>
      <c r="N31" s="27"/>
      <c r="O31" s="27"/>
      <c r="P31" s="27"/>
      <c r="Q31" s="27"/>
      <c r="R31" s="27"/>
      <c r="S31" s="27"/>
    </row>
    <row r="32" spans="1:19" ht="12.75">
      <c r="A32" s="29">
        <f>IF(E32&lt;&gt;"",'Gesamt-Meldung'!$C$2,"")</f>
      </c>
      <c r="B32" s="29">
        <f>IF(E32&lt;&gt;"",'Gesamt-Meldung'!$J$2,"")</f>
      </c>
      <c r="C32" s="56"/>
      <c r="D32" s="47">
        <f t="shared" si="2"/>
      </c>
      <c r="E32" s="56"/>
      <c r="F32" s="56"/>
      <c r="G32" s="25"/>
      <c r="H32" s="31">
        <f t="shared" si="0"/>
      </c>
      <c r="I32" s="26"/>
      <c r="J32" s="23"/>
      <c r="K32" s="26"/>
      <c r="L32" s="28">
        <f t="shared" si="1"/>
        <v>0</v>
      </c>
      <c r="M32" s="27"/>
      <c r="N32" s="27"/>
      <c r="O32" s="27"/>
      <c r="P32" s="27"/>
      <c r="Q32" s="27"/>
      <c r="R32" s="27"/>
      <c r="S32" s="27"/>
    </row>
    <row r="33" spans="1:19" ht="12.75">
      <c r="A33" s="29">
        <f>IF(E33&lt;&gt;"",'Gesamt-Meldung'!$C$2,"")</f>
      </c>
      <c r="B33" s="29">
        <f>IF(E33&lt;&gt;"",'Gesamt-Meldung'!$J$2,"")</f>
      </c>
      <c r="C33" s="56"/>
      <c r="D33" s="47">
        <f t="shared" si="2"/>
      </c>
      <c r="E33" s="56"/>
      <c r="F33" s="56"/>
      <c r="G33" s="25"/>
      <c r="H33" s="31">
        <f t="shared" si="0"/>
      </c>
      <c r="I33" s="26"/>
      <c r="J33" s="23"/>
      <c r="K33" s="26"/>
      <c r="L33" s="28">
        <f t="shared" si="1"/>
        <v>0</v>
      </c>
      <c r="M33" s="27"/>
      <c r="N33" s="27"/>
      <c r="O33" s="27"/>
      <c r="P33" s="27"/>
      <c r="Q33" s="27"/>
      <c r="R33" s="27"/>
      <c r="S33" s="27"/>
    </row>
    <row r="34" spans="1:19" ht="12.75">
      <c r="A34" s="29">
        <f>IF(E34&lt;&gt;"",'Gesamt-Meldung'!$C$2,"")</f>
      </c>
      <c r="B34" s="29">
        <f>IF(E34&lt;&gt;"",'Gesamt-Meldung'!$J$2,"")</f>
      </c>
      <c r="C34" s="56"/>
      <c r="D34" s="47">
        <f t="shared" si="2"/>
      </c>
      <c r="E34" s="56"/>
      <c r="F34" s="56"/>
      <c r="G34" s="25"/>
      <c r="H34" s="31">
        <f t="shared" si="0"/>
      </c>
      <c r="I34" s="26"/>
      <c r="J34" s="23"/>
      <c r="K34" s="26"/>
      <c r="L34" s="28">
        <f t="shared" si="1"/>
        <v>0</v>
      </c>
      <c r="M34" s="27"/>
      <c r="N34" s="27"/>
      <c r="O34" s="27"/>
      <c r="P34" s="27"/>
      <c r="Q34" s="27"/>
      <c r="R34" s="27"/>
      <c r="S34" s="27"/>
    </row>
    <row r="35" spans="1:19" ht="12.75">
      <c r="A35" s="29">
        <f>IF(E35&lt;&gt;"",'Gesamt-Meldung'!$C$2,"")</f>
      </c>
      <c r="B35" s="29">
        <f>IF(E35&lt;&gt;"",'Gesamt-Meldung'!$J$2,"")</f>
      </c>
      <c r="C35" s="56"/>
      <c r="D35" s="47">
        <f aca="true" t="shared" si="3" ref="D35:D65">AltersklasseE(G35)</f>
      </c>
      <c r="E35" s="56"/>
      <c r="F35" s="56"/>
      <c r="G35" s="25"/>
      <c r="H35" s="31">
        <f t="shared" si="0"/>
      </c>
      <c r="I35" s="26"/>
      <c r="J35" s="23"/>
      <c r="K35" s="26"/>
      <c r="L35" s="28">
        <f t="shared" si="1"/>
        <v>0</v>
      </c>
      <c r="M35" s="27"/>
      <c r="N35" s="27"/>
      <c r="O35" s="27"/>
      <c r="P35" s="27"/>
      <c r="Q35" s="27"/>
      <c r="R35" s="27"/>
      <c r="S35" s="27"/>
    </row>
    <row r="36" spans="1:19" ht="12.75">
      <c r="A36" s="29">
        <f>IF(E36&lt;&gt;"",'Gesamt-Meldung'!$C$2,"")</f>
      </c>
      <c r="B36" s="29">
        <f>IF(E36&lt;&gt;"",'Gesamt-Meldung'!$J$2,"")</f>
      </c>
      <c r="C36" s="56"/>
      <c r="D36" s="47">
        <f t="shared" si="3"/>
      </c>
      <c r="E36" s="56"/>
      <c r="F36" s="56"/>
      <c r="G36" s="25"/>
      <c r="H36" s="31">
        <f t="shared" si="0"/>
      </c>
      <c r="I36" s="26"/>
      <c r="J36" s="23"/>
      <c r="K36" s="26"/>
      <c r="L36" s="28">
        <f t="shared" si="1"/>
        <v>0</v>
      </c>
      <c r="M36" s="27"/>
      <c r="N36" s="27"/>
      <c r="O36" s="27"/>
      <c r="P36" s="27"/>
      <c r="Q36" s="27"/>
      <c r="R36" s="27"/>
      <c r="S36" s="27"/>
    </row>
    <row r="37" spans="1:19" ht="12.75">
      <c r="A37" s="29">
        <f>IF(E37&lt;&gt;"",'Gesamt-Meldung'!$C$2,"")</f>
      </c>
      <c r="B37" s="29">
        <f>IF(E37&lt;&gt;"",'Gesamt-Meldung'!$J$2,"")</f>
      </c>
      <c r="C37" s="56"/>
      <c r="D37" s="47">
        <f t="shared" si="3"/>
      </c>
      <c r="E37" s="56"/>
      <c r="F37" s="56"/>
      <c r="G37" s="25"/>
      <c r="H37" s="31">
        <f t="shared" si="0"/>
      </c>
      <c r="I37" s="26"/>
      <c r="J37" s="23"/>
      <c r="K37" s="26"/>
      <c r="L37" s="28">
        <f t="shared" si="1"/>
        <v>0</v>
      </c>
      <c r="M37" s="27"/>
      <c r="N37" s="27"/>
      <c r="O37" s="27"/>
      <c r="P37" s="27"/>
      <c r="Q37" s="27"/>
      <c r="R37" s="27"/>
      <c r="S37" s="27"/>
    </row>
    <row r="38" spans="1:19" ht="12.75">
      <c r="A38" s="29">
        <f>IF(E38&lt;&gt;"",'Gesamt-Meldung'!$C$2,"")</f>
      </c>
      <c r="B38" s="29">
        <f>IF(E38&lt;&gt;"",'Gesamt-Meldung'!$J$2,"")</f>
      </c>
      <c r="C38" s="56"/>
      <c r="D38" s="47">
        <f t="shared" si="3"/>
      </c>
      <c r="E38" s="56"/>
      <c r="F38" s="56"/>
      <c r="G38" s="25"/>
      <c r="H38" s="31">
        <f t="shared" si="0"/>
      </c>
      <c r="I38" s="26"/>
      <c r="J38" s="23"/>
      <c r="K38" s="26"/>
      <c r="L38" s="28">
        <f t="shared" si="1"/>
        <v>0</v>
      </c>
      <c r="M38" s="27"/>
      <c r="N38" s="27"/>
      <c r="O38" s="27"/>
      <c r="P38" s="27"/>
      <c r="Q38" s="27"/>
      <c r="R38" s="27"/>
      <c r="S38" s="27"/>
    </row>
    <row r="39" spans="1:19" ht="12.75">
      <c r="A39" s="29">
        <f>IF(E39&lt;&gt;"",'Gesamt-Meldung'!$C$2,"")</f>
      </c>
      <c r="B39" s="29">
        <f>IF(E39&lt;&gt;"",'Gesamt-Meldung'!$J$2,"")</f>
      </c>
      <c r="C39" s="56"/>
      <c r="D39" s="47">
        <f t="shared" si="3"/>
      </c>
      <c r="E39" s="56"/>
      <c r="F39" s="56"/>
      <c r="G39" s="25"/>
      <c r="H39" s="31">
        <f t="shared" si="0"/>
      </c>
      <c r="I39" s="26"/>
      <c r="J39" s="23"/>
      <c r="K39" s="26"/>
      <c r="L39" s="28">
        <f t="shared" si="1"/>
        <v>0</v>
      </c>
      <c r="M39" s="27"/>
      <c r="N39" s="27"/>
      <c r="O39" s="27"/>
      <c r="P39" s="27"/>
      <c r="Q39" s="27"/>
      <c r="R39" s="27"/>
      <c r="S39" s="27"/>
    </row>
    <row r="40" spans="1:19" ht="12.75">
      <c r="A40" s="29">
        <f>IF(E40&lt;&gt;"",'Gesamt-Meldung'!$C$2,"")</f>
      </c>
      <c r="B40" s="29">
        <f>IF(E40&lt;&gt;"",'Gesamt-Meldung'!$J$2,"")</f>
      </c>
      <c r="C40" s="56"/>
      <c r="D40" s="47">
        <f t="shared" si="3"/>
      </c>
      <c r="E40" s="56"/>
      <c r="F40" s="56"/>
      <c r="G40" s="25"/>
      <c r="H40" s="31">
        <f t="shared" si="0"/>
      </c>
      <c r="I40" s="26"/>
      <c r="J40" s="23"/>
      <c r="K40" s="26"/>
      <c r="L40" s="28">
        <f t="shared" si="1"/>
        <v>0</v>
      </c>
      <c r="M40" s="27"/>
      <c r="N40" s="27"/>
      <c r="O40" s="27"/>
      <c r="P40" s="27"/>
      <c r="Q40" s="27"/>
      <c r="R40" s="27"/>
      <c r="S40" s="27"/>
    </row>
    <row r="41" spans="1:19" ht="12.75">
      <c r="A41" s="29">
        <f>IF(E41&lt;&gt;"",'Gesamt-Meldung'!$C$2,"")</f>
      </c>
      <c r="B41" s="29">
        <f>IF(E41&lt;&gt;"",'Gesamt-Meldung'!$J$2,"")</f>
      </c>
      <c r="C41" s="56"/>
      <c r="D41" s="47">
        <f t="shared" si="3"/>
      </c>
      <c r="E41" s="56"/>
      <c r="F41" s="56"/>
      <c r="G41" s="25"/>
      <c r="H41" s="31">
        <f t="shared" si="0"/>
      </c>
      <c r="I41" s="26"/>
      <c r="J41" s="23"/>
      <c r="K41" s="26"/>
      <c r="L41" s="28">
        <f t="shared" si="1"/>
        <v>0</v>
      </c>
      <c r="M41" s="27"/>
      <c r="N41" s="27"/>
      <c r="O41" s="27"/>
      <c r="P41" s="27"/>
      <c r="Q41" s="27"/>
      <c r="R41" s="27"/>
      <c r="S41" s="27"/>
    </row>
    <row r="42" spans="1:19" ht="12.75">
      <c r="A42" s="29">
        <f>IF(E42&lt;&gt;"",'Gesamt-Meldung'!$C$2,"")</f>
      </c>
      <c r="B42" s="29">
        <f>IF(E42&lt;&gt;"",'Gesamt-Meldung'!$J$2,"")</f>
      </c>
      <c r="C42" s="56"/>
      <c r="D42" s="47">
        <f t="shared" si="3"/>
      </c>
      <c r="E42" s="56"/>
      <c r="F42" s="56"/>
      <c r="G42" s="25"/>
      <c r="H42" s="31">
        <f t="shared" si="0"/>
      </c>
      <c r="I42" s="26"/>
      <c r="J42" s="23"/>
      <c r="K42" s="26"/>
      <c r="L42" s="28">
        <f t="shared" si="1"/>
        <v>0</v>
      </c>
      <c r="M42" s="27"/>
      <c r="N42" s="27"/>
      <c r="O42" s="27"/>
      <c r="P42" s="27"/>
      <c r="Q42" s="27"/>
      <c r="R42" s="27"/>
      <c r="S42" s="27"/>
    </row>
    <row r="43" spans="1:19" ht="12.75">
      <c r="A43" s="29">
        <f>IF(E43&lt;&gt;"",'Gesamt-Meldung'!$C$2,"")</f>
      </c>
      <c r="B43" s="29">
        <f>IF(E43&lt;&gt;"",'Gesamt-Meldung'!$J$2,"")</f>
      </c>
      <c r="C43" s="56"/>
      <c r="D43" s="47">
        <f t="shared" si="3"/>
      </c>
      <c r="E43" s="56"/>
      <c r="F43" s="56"/>
      <c r="G43" s="25"/>
      <c r="H43" s="31">
        <f t="shared" si="0"/>
      </c>
      <c r="I43" s="26"/>
      <c r="J43" s="23"/>
      <c r="K43" s="26"/>
      <c r="L43" s="28">
        <f t="shared" si="1"/>
        <v>0</v>
      </c>
      <c r="M43" s="27"/>
      <c r="N43" s="27"/>
      <c r="O43" s="27"/>
      <c r="P43" s="27"/>
      <c r="Q43" s="27"/>
      <c r="R43" s="27"/>
      <c r="S43" s="27"/>
    </row>
    <row r="44" spans="1:19" ht="12.75">
      <c r="A44" s="29">
        <f>IF(E44&lt;&gt;"",'Gesamt-Meldung'!$C$2,"")</f>
      </c>
      <c r="B44" s="29">
        <f>IF(E44&lt;&gt;"",'Gesamt-Meldung'!$J$2,"")</f>
      </c>
      <c r="C44" s="56"/>
      <c r="D44" s="47">
        <f t="shared" si="3"/>
      </c>
      <c r="E44" s="56"/>
      <c r="F44" s="30"/>
      <c r="G44" s="25"/>
      <c r="H44" s="31">
        <f t="shared" si="0"/>
      </c>
      <c r="I44" s="26"/>
      <c r="J44" s="23"/>
      <c r="K44" s="26"/>
      <c r="L44" s="28">
        <f t="shared" si="1"/>
        <v>0</v>
      </c>
      <c r="M44" s="27"/>
      <c r="N44" s="27"/>
      <c r="O44" s="27"/>
      <c r="P44" s="27"/>
      <c r="Q44" s="27"/>
      <c r="R44" s="27"/>
      <c r="S44" s="27"/>
    </row>
    <row r="45" spans="1:19" ht="12.75">
      <c r="A45" s="29">
        <f>IF(E45&lt;&gt;"",'Gesamt-Meldung'!$C$2,"")</f>
      </c>
      <c r="B45" s="29">
        <f>IF(E45&lt;&gt;"",'Gesamt-Meldung'!$J$2,"")</f>
      </c>
      <c r="C45" s="56"/>
      <c r="D45" s="47">
        <f t="shared" si="3"/>
      </c>
      <c r="E45" s="56"/>
      <c r="F45" s="30"/>
      <c r="G45" s="25"/>
      <c r="H45" s="31">
        <f t="shared" si="0"/>
      </c>
      <c r="I45" s="26"/>
      <c r="J45" s="23"/>
      <c r="K45" s="26"/>
      <c r="L45" s="28">
        <f t="shared" si="1"/>
        <v>0</v>
      </c>
      <c r="M45" s="27"/>
      <c r="N45" s="27"/>
      <c r="O45" s="27"/>
      <c r="P45" s="27"/>
      <c r="Q45" s="27"/>
      <c r="R45" s="27"/>
      <c r="S45" s="27"/>
    </row>
    <row r="46" spans="1:19" ht="12.75">
      <c r="A46" s="29">
        <f>IF(E46&lt;&gt;"",'Gesamt-Meldung'!$C$2,"")</f>
      </c>
      <c r="B46" s="29">
        <f>IF(E46&lt;&gt;"",'Gesamt-Meldung'!$J$2,"")</f>
      </c>
      <c r="C46" s="56"/>
      <c r="D46" s="47">
        <f t="shared" si="3"/>
      </c>
      <c r="E46" s="56"/>
      <c r="F46" s="30"/>
      <c r="G46" s="25"/>
      <c r="H46" s="31">
        <f t="shared" si="0"/>
      </c>
      <c r="I46" s="26"/>
      <c r="J46" s="23"/>
      <c r="K46" s="26"/>
      <c r="L46" s="28">
        <f t="shared" si="1"/>
        <v>0</v>
      </c>
      <c r="M46" s="27"/>
      <c r="N46" s="27"/>
      <c r="O46" s="27"/>
      <c r="P46" s="27"/>
      <c r="Q46" s="27"/>
      <c r="R46" s="27"/>
      <c r="S46" s="27"/>
    </row>
    <row r="47" spans="1:19" ht="12.75">
      <c r="A47" s="29">
        <f>IF(E47&lt;&gt;"",'Gesamt-Meldung'!$C$2,"")</f>
      </c>
      <c r="B47" s="29">
        <f>IF(E47&lt;&gt;"",'Gesamt-Meldung'!$J$2,"")</f>
      </c>
      <c r="C47" s="56"/>
      <c r="D47" s="47">
        <f t="shared" si="3"/>
      </c>
      <c r="E47" s="56"/>
      <c r="F47" s="30"/>
      <c r="G47" s="25"/>
      <c r="H47" s="31">
        <f t="shared" si="0"/>
      </c>
      <c r="I47" s="26"/>
      <c r="J47" s="23"/>
      <c r="K47" s="26"/>
      <c r="L47" s="28">
        <f t="shared" si="1"/>
        <v>0</v>
      </c>
      <c r="M47" s="27"/>
      <c r="N47" s="27"/>
      <c r="O47" s="27"/>
      <c r="P47" s="27"/>
      <c r="Q47" s="27"/>
      <c r="R47" s="27"/>
      <c r="S47" s="27"/>
    </row>
    <row r="48" spans="1:19" ht="12.75">
      <c r="A48" s="29">
        <f>IF(E48&lt;&gt;"",'Gesamt-Meldung'!$C$2,"")</f>
      </c>
      <c r="B48" s="29">
        <f>IF(E48&lt;&gt;"",'Gesamt-Meldung'!$J$2,"")</f>
      </c>
      <c r="C48" s="56"/>
      <c r="D48" s="47">
        <f t="shared" si="3"/>
      </c>
      <c r="E48" s="56"/>
      <c r="F48" s="30"/>
      <c r="G48" s="25"/>
      <c r="H48" s="31">
        <f t="shared" si="0"/>
      </c>
      <c r="I48" s="26"/>
      <c r="J48" s="23"/>
      <c r="K48" s="26"/>
      <c r="L48" s="28">
        <f t="shared" si="1"/>
        <v>0</v>
      </c>
      <c r="M48" s="27"/>
      <c r="N48" s="27"/>
      <c r="O48" s="27"/>
      <c r="P48" s="27"/>
      <c r="Q48" s="27"/>
      <c r="R48" s="27"/>
      <c r="S48" s="27"/>
    </row>
    <row r="49" spans="1:19" ht="12.75">
      <c r="A49" s="29">
        <f>IF(E49&lt;&gt;"",'Gesamt-Meldung'!$C$2,"")</f>
      </c>
      <c r="B49" s="29">
        <f>IF(E49&lt;&gt;"",'Gesamt-Meldung'!$J$2,"")</f>
      </c>
      <c r="C49" s="56"/>
      <c r="D49" s="47">
        <f t="shared" si="3"/>
      </c>
      <c r="E49" s="30"/>
      <c r="F49" s="30"/>
      <c r="G49" s="25"/>
      <c r="H49" s="31">
        <f t="shared" si="0"/>
      </c>
      <c r="I49" s="26"/>
      <c r="J49" s="23"/>
      <c r="K49" s="26"/>
      <c r="L49" s="28">
        <f t="shared" si="1"/>
        <v>0</v>
      </c>
      <c r="M49" s="27"/>
      <c r="N49" s="27"/>
      <c r="O49" s="27"/>
      <c r="P49" s="27"/>
      <c r="Q49" s="27"/>
      <c r="R49" s="27"/>
      <c r="S49" s="27"/>
    </row>
    <row r="50" spans="1:19" ht="12.75">
      <c r="A50" s="29">
        <f>IF(E50&lt;&gt;"",'Gesamt-Meldung'!$C$2,"")</f>
      </c>
      <c r="B50" s="29">
        <f>IF(E50&lt;&gt;"",'Gesamt-Meldung'!$J$2,"")</f>
      </c>
      <c r="C50" s="56"/>
      <c r="D50" s="47">
        <f t="shared" si="3"/>
      </c>
      <c r="E50" s="30"/>
      <c r="F50" s="30"/>
      <c r="G50" s="25"/>
      <c r="H50" s="31">
        <f t="shared" si="0"/>
      </c>
      <c r="I50" s="26"/>
      <c r="J50" s="23"/>
      <c r="K50" s="26"/>
      <c r="L50" s="28">
        <f t="shared" si="1"/>
        <v>0</v>
      </c>
      <c r="M50" s="27"/>
      <c r="N50" s="27"/>
      <c r="O50" s="27"/>
      <c r="P50" s="27"/>
      <c r="Q50" s="27"/>
      <c r="R50" s="27"/>
      <c r="S50" s="27"/>
    </row>
    <row r="51" spans="1:19" ht="12.75">
      <c r="A51" s="29">
        <f>IF(E51&lt;&gt;"",'Gesamt-Meldung'!$C$2,"")</f>
      </c>
      <c r="B51" s="29">
        <f>IF(E51&lt;&gt;"",'Gesamt-Meldung'!$J$2,"")</f>
      </c>
      <c r="C51" s="56"/>
      <c r="D51" s="47">
        <f t="shared" si="3"/>
      </c>
      <c r="E51" s="56"/>
      <c r="F51" s="30"/>
      <c r="G51" s="25"/>
      <c r="H51" s="31">
        <f t="shared" si="0"/>
      </c>
      <c r="I51" s="26"/>
      <c r="J51" s="23"/>
      <c r="K51" s="26"/>
      <c r="L51" s="28">
        <f t="shared" si="1"/>
        <v>0</v>
      </c>
      <c r="M51" s="27"/>
      <c r="N51" s="27"/>
      <c r="O51" s="27"/>
      <c r="P51" s="27"/>
      <c r="Q51" s="27"/>
      <c r="R51" s="27"/>
      <c r="S51" s="27"/>
    </row>
    <row r="52" spans="1:19" ht="12.75">
      <c r="A52" s="29">
        <f>IF(E52&lt;&gt;"",'Gesamt-Meldung'!$C$2,"")</f>
      </c>
      <c r="B52" s="29">
        <f>IF(E52&lt;&gt;"",'Gesamt-Meldung'!$J$2,"")</f>
      </c>
      <c r="C52" s="56"/>
      <c r="D52" s="47">
        <f t="shared" si="3"/>
      </c>
      <c r="E52" s="56"/>
      <c r="F52" s="30"/>
      <c r="G52" s="25"/>
      <c r="H52" s="31">
        <f t="shared" si="0"/>
      </c>
      <c r="I52" s="26"/>
      <c r="J52" s="23"/>
      <c r="K52" s="26"/>
      <c r="L52" s="28">
        <f t="shared" si="1"/>
        <v>0</v>
      </c>
      <c r="M52" s="27"/>
      <c r="N52" s="27"/>
      <c r="O52" s="27"/>
      <c r="P52" s="27"/>
      <c r="Q52" s="27"/>
      <c r="R52" s="27"/>
      <c r="S52" s="27"/>
    </row>
    <row r="53" spans="1:19" ht="12.75">
      <c r="A53" s="29">
        <f>IF(E53&lt;&gt;"",'Gesamt-Meldung'!$C$2,"")</f>
      </c>
      <c r="B53" s="29">
        <f>IF(E53&lt;&gt;"",'Gesamt-Meldung'!$J$2,"")</f>
      </c>
      <c r="C53" s="56"/>
      <c r="D53" s="47">
        <f t="shared" si="3"/>
      </c>
      <c r="E53" s="56"/>
      <c r="F53" s="30"/>
      <c r="G53" s="25"/>
      <c r="H53" s="31">
        <f t="shared" si="0"/>
      </c>
      <c r="I53" s="26"/>
      <c r="J53" s="23"/>
      <c r="K53" s="26"/>
      <c r="L53" s="28">
        <f t="shared" si="1"/>
        <v>0</v>
      </c>
      <c r="M53" s="27"/>
      <c r="N53" s="27"/>
      <c r="O53" s="27"/>
      <c r="P53" s="27"/>
      <c r="Q53" s="27"/>
      <c r="R53" s="27"/>
      <c r="S53" s="27"/>
    </row>
    <row r="54" spans="1:19" ht="12.75">
      <c r="A54" s="29">
        <f>IF(E54&lt;&gt;"",'Gesamt-Meldung'!$C$2,"")</f>
      </c>
      <c r="B54" s="29">
        <f>IF(E54&lt;&gt;"",'Gesamt-Meldung'!$J$2,"")</f>
      </c>
      <c r="C54" s="56"/>
      <c r="D54" s="47">
        <f t="shared" si="3"/>
      </c>
      <c r="E54" s="56"/>
      <c r="F54" s="30"/>
      <c r="G54" s="25"/>
      <c r="H54" s="31">
        <f t="shared" si="0"/>
      </c>
      <c r="I54" s="26"/>
      <c r="J54" s="23"/>
      <c r="K54" s="26"/>
      <c r="L54" s="28">
        <f t="shared" si="1"/>
        <v>0</v>
      </c>
      <c r="M54" s="27"/>
      <c r="N54" s="27"/>
      <c r="O54" s="27"/>
      <c r="P54" s="27"/>
      <c r="Q54" s="27"/>
      <c r="R54" s="27"/>
      <c r="S54" s="27"/>
    </row>
    <row r="55" spans="1:19" ht="12.75">
      <c r="A55" s="29">
        <f>IF(E55&lt;&gt;"",'Gesamt-Meldung'!$C$2,"")</f>
      </c>
      <c r="B55" s="29">
        <f>IF(E55&lt;&gt;"",'Gesamt-Meldung'!$J$2,"")</f>
      </c>
      <c r="C55" s="56"/>
      <c r="D55" s="47">
        <f t="shared" si="3"/>
      </c>
      <c r="E55" s="30"/>
      <c r="F55" s="30"/>
      <c r="G55" s="25"/>
      <c r="H55" s="31">
        <f t="shared" si="0"/>
      </c>
      <c r="I55" s="26"/>
      <c r="J55" s="23"/>
      <c r="K55" s="26"/>
      <c r="L55" s="28">
        <f t="shared" si="1"/>
        <v>0</v>
      </c>
      <c r="M55" s="27"/>
      <c r="N55" s="27"/>
      <c r="O55" s="27"/>
      <c r="P55" s="27"/>
      <c r="Q55" s="27"/>
      <c r="R55" s="27"/>
      <c r="S55" s="27"/>
    </row>
    <row r="56" spans="1:19" ht="12.75">
      <c r="A56" s="29">
        <f>IF(E56&lt;&gt;"",'Gesamt-Meldung'!$C$2,"")</f>
      </c>
      <c r="B56" s="29">
        <f>IF(E56&lt;&gt;"",'Gesamt-Meldung'!$J$2,"")</f>
      </c>
      <c r="C56" s="56"/>
      <c r="D56" s="47">
        <f t="shared" si="3"/>
      </c>
      <c r="E56" s="30"/>
      <c r="F56" s="30"/>
      <c r="G56" s="25"/>
      <c r="H56" s="31">
        <f t="shared" si="0"/>
      </c>
      <c r="I56" s="26"/>
      <c r="J56" s="23"/>
      <c r="K56" s="26"/>
      <c r="L56" s="28">
        <f t="shared" si="1"/>
        <v>0</v>
      </c>
      <c r="M56" s="27"/>
      <c r="N56" s="27"/>
      <c r="O56" s="27"/>
      <c r="P56" s="27"/>
      <c r="Q56" s="27"/>
      <c r="R56" s="27"/>
      <c r="S56" s="27"/>
    </row>
    <row r="57" spans="1:19" ht="12.75">
      <c r="A57" s="29">
        <f>IF(E57&lt;&gt;"",'Gesamt-Meldung'!$C$2,"")</f>
      </c>
      <c r="B57" s="29">
        <f>IF(E57&lt;&gt;"",'Gesamt-Meldung'!$J$2,"")</f>
      </c>
      <c r="C57" s="56"/>
      <c r="D57" s="47">
        <f t="shared" si="3"/>
      </c>
      <c r="E57" s="56"/>
      <c r="F57" s="30"/>
      <c r="G57" s="25"/>
      <c r="H57" s="31">
        <f t="shared" si="0"/>
      </c>
      <c r="I57" s="26"/>
      <c r="J57" s="23"/>
      <c r="K57" s="26"/>
      <c r="L57" s="28">
        <f t="shared" si="1"/>
        <v>0</v>
      </c>
      <c r="M57" s="27"/>
      <c r="N57" s="27"/>
      <c r="O57" s="27"/>
      <c r="P57" s="27"/>
      <c r="Q57" s="27"/>
      <c r="R57" s="27"/>
      <c r="S57" s="27"/>
    </row>
    <row r="58" spans="1:19" ht="12.75">
      <c r="A58" s="29">
        <f>IF(E58&lt;&gt;"",'Gesamt-Meldung'!$C$2,"")</f>
      </c>
      <c r="B58" s="29">
        <f>IF(E58&lt;&gt;"",'Gesamt-Meldung'!$J$2,"")</f>
      </c>
      <c r="C58" s="56"/>
      <c r="D58" s="47">
        <f t="shared" si="3"/>
      </c>
      <c r="E58" s="56"/>
      <c r="F58" s="30"/>
      <c r="G58" s="25"/>
      <c r="H58" s="31">
        <f t="shared" si="0"/>
      </c>
      <c r="I58" s="26"/>
      <c r="J58" s="23"/>
      <c r="K58" s="26"/>
      <c r="L58" s="28">
        <f t="shared" si="1"/>
        <v>0</v>
      </c>
      <c r="M58" s="27"/>
      <c r="N58" s="27"/>
      <c r="O58" s="27"/>
      <c r="P58" s="27"/>
      <c r="Q58" s="27"/>
      <c r="R58" s="27"/>
      <c r="S58" s="27"/>
    </row>
    <row r="59" spans="1:19" ht="12.75">
      <c r="A59" s="29">
        <f>IF(E59&lt;&gt;"",'Gesamt-Meldung'!$C$2,"")</f>
      </c>
      <c r="B59" s="29">
        <f>IF(E59&lt;&gt;"",'Gesamt-Meldung'!$J$2,"")</f>
      </c>
      <c r="C59" s="56"/>
      <c r="D59" s="47">
        <f t="shared" si="3"/>
      </c>
      <c r="E59" s="56"/>
      <c r="F59" s="30"/>
      <c r="G59" s="25"/>
      <c r="H59" s="31">
        <f t="shared" si="0"/>
      </c>
      <c r="I59" s="26"/>
      <c r="J59" s="23"/>
      <c r="K59" s="26"/>
      <c r="L59" s="28">
        <f t="shared" si="1"/>
        <v>0</v>
      </c>
      <c r="M59" s="27"/>
      <c r="N59" s="27"/>
      <c r="O59" s="27"/>
      <c r="P59" s="27"/>
      <c r="Q59" s="27"/>
      <c r="R59" s="27"/>
      <c r="S59" s="27"/>
    </row>
    <row r="60" spans="1:19" ht="12.75">
      <c r="A60" s="29">
        <f>IF(E60&lt;&gt;"",'Gesamt-Meldung'!$C$2,"")</f>
      </c>
      <c r="B60" s="29">
        <f>IF(E60&lt;&gt;"",'Gesamt-Meldung'!$J$2,"")</f>
      </c>
      <c r="C60" s="56"/>
      <c r="D60" s="47">
        <f t="shared" si="3"/>
      </c>
      <c r="E60" s="56"/>
      <c r="F60" s="30"/>
      <c r="G60" s="25"/>
      <c r="H60" s="31">
        <f t="shared" si="0"/>
      </c>
      <c r="I60" s="26"/>
      <c r="J60" s="23"/>
      <c r="K60" s="26"/>
      <c r="L60" s="28">
        <f t="shared" si="1"/>
        <v>0</v>
      </c>
      <c r="M60" s="27"/>
      <c r="N60" s="27"/>
      <c r="O60" s="27"/>
      <c r="P60" s="27"/>
      <c r="Q60" s="27"/>
      <c r="R60" s="27"/>
      <c r="S60" s="27"/>
    </row>
    <row r="61" spans="1:19" ht="12.75">
      <c r="A61" s="29">
        <f>IF(E61&lt;&gt;"",'Gesamt-Meldung'!$C$2,"")</f>
      </c>
      <c r="B61" s="29">
        <f>IF(E61&lt;&gt;"",'Gesamt-Meldung'!$J$2,"")</f>
      </c>
      <c r="C61" s="56"/>
      <c r="D61" s="47">
        <f t="shared" si="3"/>
      </c>
      <c r="E61" s="56"/>
      <c r="F61" s="30"/>
      <c r="G61" s="25"/>
      <c r="H61" s="31">
        <f t="shared" si="0"/>
      </c>
      <c r="I61" s="26"/>
      <c r="J61" s="23"/>
      <c r="K61" s="26"/>
      <c r="L61" s="28">
        <f t="shared" si="1"/>
        <v>0</v>
      </c>
      <c r="M61" s="27"/>
      <c r="N61" s="27"/>
      <c r="O61" s="27"/>
      <c r="P61" s="27"/>
      <c r="Q61" s="27"/>
      <c r="R61" s="27"/>
      <c r="S61" s="27"/>
    </row>
    <row r="62" spans="1:19" ht="12.75">
      <c r="A62" s="29">
        <f>IF(E62&lt;&gt;"",'Gesamt-Meldung'!$C$2,"")</f>
      </c>
      <c r="B62" s="29">
        <f>IF(E62&lt;&gt;"",'Gesamt-Meldung'!$J$2,"")</f>
      </c>
      <c r="C62" s="56"/>
      <c r="D62" s="47">
        <f t="shared" si="3"/>
      </c>
      <c r="E62" s="56"/>
      <c r="F62" s="30"/>
      <c r="G62" s="25"/>
      <c r="H62" s="31">
        <f>IF(A62&lt;&gt;"",L62,"")</f>
      </c>
      <c r="I62" s="26"/>
      <c r="J62" s="23"/>
      <c r="K62" s="26"/>
      <c r="L62" s="28">
        <f t="shared" si="1"/>
        <v>0</v>
      </c>
      <c r="M62" s="27"/>
      <c r="N62" s="27"/>
      <c r="O62" s="27"/>
      <c r="P62" s="27"/>
      <c r="Q62" s="27"/>
      <c r="R62" s="27"/>
      <c r="S62" s="27"/>
    </row>
    <row r="63" spans="1:19" ht="12.75">
      <c r="A63" s="29">
        <f>IF(E63&lt;&gt;"",'Gesamt-Meldung'!$C$2,"")</f>
      </c>
      <c r="B63" s="29">
        <f>IF(E63&lt;&gt;"",'Gesamt-Meldung'!$J$2,"")</f>
      </c>
      <c r="C63" s="56"/>
      <c r="D63" s="47">
        <f t="shared" si="3"/>
      </c>
      <c r="E63" s="56"/>
      <c r="F63" s="30"/>
      <c r="G63" s="25"/>
      <c r="H63" s="31">
        <f>IF(A63&lt;&gt;"",L63,"")</f>
      </c>
      <c r="I63" s="26"/>
      <c r="J63" s="23"/>
      <c r="K63" s="26"/>
      <c r="L63" s="28">
        <f t="shared" si="1"/>
        <v>0</v>
      </c>
      <c r="M63" s="27"/>
      <c r="N63" s="27"/>
      <c r="O63" s="27"/>
      <c r="P63" s="27"/>
      <c r="Q63" s="27"/>
      <c r="R63" s="27"/>
      <c r="S63" s="27"/>
    </row>
    <row r="64" spans="1:19" ht="12.75">
      <c r="A64" s="29">
        <f>IF(E64&lt;&gt;"",'Gesamt-Meldung'!$C$2,"")</f>
      </c>
      <c r="B64" s="29">
        <f>IF(E64&lt;&gt;"",'Gesamt-Meldung'!$J$2,"")</f>
      </c>
      <c r="C64" s="56"/>
      <c r="D64" s="47">
        <f t="shared" si="3"/>
      </c>
      <c r="E64" s="56"/>
      <c r="F64" s="56"/>
      <c r="G64" s="25"/>
      <c r="H64" s="31">
        <f>IF(A64&lt;&gt;"",L64,"")</f>
      </c>
      <c r="I64" s="26"/>
      <c r="J64" s="23"/>
      <c r="K64" s="26"/>
      <c r="L64" s="28">
        <f t="shared" si="1"/>
        <v>0</v>
      </c>
      <c r="M64" s="27"/>
      <c r="N64" s="27"/>
      <c r="O64" s="27"/>
      <c r="P64" s="27"/>
      <c r="Q64" s="27"/>
      <c r="R64" s="27"/>
      <c r="S64" s="27"/>
    </row>
    <row r="65" spans="1:19" ht="12.75">
      <c r="A65" s="29">
        <f>IF(E65&lt;&gt;"",'Gesamt-Meldung'!$C$2,"")</f>
      </c>
      <c r="B65" s="29">
        <f>IF(E65&lt;&gt;"",'Gesamt-Meldung'!$J$2,"")</f>
      </c>
      <c r="C65" s="56"/>
      <c r="D65" s="47">
        <f t="shared" si="3"/>
      </c>
      <c r="E65" s="56"/>
      <c r="F65" s="56"/>
      <c r="G65" s="25"/>
      <c r="H65" s="31">
        <f>IF(A65&lt;&gt;"",L65,"")</f>
      </c>
      <c r="I65" s="26"/>
      <c r="J65" s="23"/>
      <c r="K65" s="26"/>
      <c r="L65" s="28">
        <f t="shared" si="1"/>
        <v>0</v>
      </c>
      <c r="M65" s="27"/>
      <c r="N65" s="27"/>
      <c r="O65" s="27"/>
      <c r="P65" s="27"/>
      <c r="Q65" s="27"/>
      <c r="R65" s="27"/>
      <c r="S65" s="27"/>
    </row>
    <row r="66" spans="1:19" ht="12.75">
      <c r="A66" s="29">
        <f>IF(E66&lt;&gt;"",'Gesamt-Meldung'!$C$2,"")</f>
      </c>
      <c r="B66" s="29">
        <f>IF(E66&lt;&gt;"",'Gesamt-Meldung'!$J$2,"")</f>
      </c>
      <c r="C66" s="56"/>
      <c r="D66" s="47">
        <f>AltersklasseE(G66)</f>
      </c>
      <c r="E66" s="56"/>
      <c r="F66" s="56"/>
      <c r="G66" s="25"/>
      <c r="H66" s="31">
        <f>IF(A66&lt;&gt;"",L66,"")</f>
      </c>
      <c r="I66" s="26"/>
      <c r="J66" s="23"/>
      <c r="K66" s="26"/>
      <c r="L66" s="28">
        <f t="shared" si="1"/>
        <v>0</v>
      </c>
      <c r="M66" s="27"/>
      <c r="N66" s="27"/>
      <c r="O66" s="27"/>
      <c r="P66" s="27"/>
      <c r="Q66" s="27"/>
      <c r="R66" s="27"/>
      <c r="S66" s="27"/>
    </row>
    <row r="67" spans="1:19" ht="12.75">
      <c r="A67" s="29">
        <f>IF(E67&lt;&gt;"",'Gesamt-Meldung'!$C$2,"")</f>
      </c>
      <c r="B67" s="29">
        <f>IF(E67&lt;&gt;"",'Gesamt-Meldung'!$J$2,"")</f>
      </c>
      <c r="C67" s="56"/>
      <c r="D67" s="47">
        <f>AltersklasseE(G67)</f>
      </c>
      <c r="E67" s="56"/>
      <c r="F67" s="30"/>
      <c r="G67" s="25"/>
      <c r="H67" s="31">
        <f aca="true" t="shared" si="4" ref="H67:H99">IF(A67&lt;&gt;"",L67,"")</f>
      </c>
      <c r="I67" s="26"/>
      <c r="J67" s="23"/>
      <c r="K67" s="26"/>
      <c r="L67" s="28">
        <f t="shared" si="1"/>
        <v>0</v>
      </c>
      <c r="M67" s="27"/>
      <c r="N67" s="27"/>
      <c r="O67" s="27"/>
      <c r="P67" s="27"/>
      <c r="Q67" s="27"/>
      <c r="R67" s="27"/>
      <c r="S67" s="27"/>
    </row>
    <row r="68" spans="1:19" ht="12.75">
      <c r="A68" s="29">
        <f>IF(E68&lt;&gt;"",'Gesamt-Meldung'!$C$2,"")</f>
      </c>
      <c r="B68" s="29">
        <f>IF(E68&lt;&gt;"",'Gesamt-Meldung'!$J$2,"")</f>
      </c>
      <c r="C68" s="56"/>
      <c r="D68" s="47">
        <f aca="true" t="shared" si="5" ref="D68:D99">AltersklasseE(G68)</f>
      </c>
      <c r="E68" s="56"/>
      <c r="F68" s="30"/>
      <c r="G68" s="25"/>
      <c r="H68" s="31">
        <f t="shared" si="4"/>
      </c>
      <c r="I68" s="26"/>
      <c r="J68" s="23"/>
      <c r="K68" s="26"/>
      <c r="L68" s="28">
        <f aca="true" t="shared" si="6" ref="L68:L83">GesamtpunkteE(C68,D68,G68,M68:S68)</f>
        <v>0</v>
      </c>
      <c r="M68" s="27"/>
      <c r="N68" s="27"/>
      <c r="O68" s="27"/>
      <c r="P68" s="27"/>
      <c r="Q68" s="27"/>
      <c r="R68" s="27"/>
      <c r="S68" s="27"/>
    </row>
    <row r="69" spans="1:19" ht="12.75">
      <c r="A69" s="29">
        <f>IF(E69&lt;&gt;"",'Gesamt-Meldung'!$C$2,"")</f>
      </c>
      <c r="B69" s="29">
        <f>IF(E69&lt;&gt;"",'Gesamt-Meldung'!$J$2,"")</f>
      </c>
      <c r="C69" s="30"/>
      <c r="D69" s="47">
        <f t="shared" si="5"/>
      </c>
      <c r="E69" s="30"/>
      <c r="F69" s="30"/>
      <c r="G69" s="25"/>
      <c r="H69" s="31"/>
      <c r="I69" s="26"/>
      <c r="J69" s="23"/>
      <c r="K69" s="26"/>
      <c r="L69" s="28">
        <f t="shared" si="6"/>
        <v>0</v>
      </c>
      <c r="M69" s="27"/>
      <c r="N69" s="27"/>
      <c r="O69" s="27"/>
      <c r="P69" s="27"/>
      <c r="Q69" s="27"/>
      <c r="R69" s="27"/>
      <c r="S69" s="27"/>
    </row>
    <row r="70" spans="1:19" ht="12.75">
      <c r="A70" s="29">
        <f>IF(E70&lt;&gt;"",'Gesamt-Meldung'!$C$2,"")</f>
      </c>
      <c r="B70" s="29">
        <f>IF(E70&lt;&gt;"",'Gesamt-Meldung'!$J$2,"")</f>
      </c>
      <c r="C70" s="30"/>
      <c r="D70" s="47">
        <f t="shared" si="5"/>
      </c>
      <c r="E70" s="30"/>
      <c r="F70" s="30"/>
      <c r="G70" s="25"/>
      <c r="H70" s="31"/>
      <c r="I70" s="26"/>
      <c r="J70" s="23"/>
      <c r="K70" s="26"/>
      <c r="L70" s="28">
        <f t="shared" si="6"/>
        <v>0</v>
      </c>
      <c r="M70" s="27"/>
      <c r="N70" s="27"/>
      <c r="O70" s="27"/>
      <c r="P70" s="27"/>
      <c r="Q70" s="27"/>
      <c r="R70" s="27"/>
      <c r="S70" s="27"/>
    </row>
    <row r="71" spans="1:19" ht="12.75">
      <c r="A71" s="29">
        <f>IF(E71&lt;&gt;"",'Gesamt-Meldung'!$C$2,"")</f>
      </c>
      <c r="B71" s="29">
        <f>IF(E71&lt;&gt;"",'Gesamt-Meldung'!$J$2,"")</f>
      </c>
      <c r="C71" s="30"/>
      <c r="D71" s="47">
        <f t="shared" si="5"/>
      </c>
      <c r="E71" s="30"/>
      <c r="F71" s="30"/>
      <c r="G71" s="25"/>
      <c r="H71" s="31">
        <f t="shared" si="4"/>
      </c>
      <c r="I71" s="26"/>
      <c r="J71" s="23"/>
      <c r="K71" s="26"/>
      <c r="L71" s="28">
        <f t="shared" si="6"/>
        <v>0</v>
      </c>
      <c r="M71" s="27"/>
      <c r="N71" s="27"/>
      <c r="O71" s="27"/>
      <c r="P71" s="27"/>
      <c r="Q71" s="27"/>
      <c r="R71" s="27"/>
      <c r="S71" s="27"/>
    </row>
    <row r="72" spans="1:19" ht="12.75">
      <c r="A72" s="29">
        <f>IF(E72&lt;&gt;"",'Gesamt-Meldung'!$C$2,"")</f>
      </c>
      <c r="B72" s="29">
        <f>IF(E72&lt;&gt;"",'Gesamt-Meldung'!$J$2,"")</f>
      </c>
      <c r="C72" s="30"/>
      <c r="D72" s="47">
        <f t="shared" si="5"/>
      </c>
      <c r="E72" s="30"/>
      <c r="F72" s="30"/>
      <c r="G72" s="25"/>
      <c r="H72" s="31">
        <f t="shared" si="4"/>
      </c>
      <c r="I72" s="26"/>
      <c r="J72" s="23"/>
      <c r="K72" s="26"/>
      <c r="L72" s="28">
        <f t="shared" si="6"/>
        <v>0</v>
      </c>
      <c r="M72" s="27"/>
      <c r="N72" s="27"/>
      <c r="O72" s="27"/>
      <c r="P72" s="27"/>
      <c r="Q72" s="27"/>
      <c r="R72" s="27"/>
      <c r="S72" s="27"/>
    </row>
    <row r="73" spans="1:19" ht="12.75">
      <c r="A73" s="29">
        <f>IF(E73&lt;&gt;"",'Gesamt-Meldung'!$C$2,"")</f>
      </c>
      <c r="B73" s="29">
        <f>IF(E73&lt;&gt;"",'Gesamt-Meldung'!$J$2,"")</f>
      </c>
      <c r="C73" s="30"/>
      <c r="D73" s="47">
        <f t="shared" si="5"/>
      </c>
      <c r="E73" s="30"/>
      <c r="F73" s="30"/>
      <c r="G73" s="25"/>
      <c r="H73" s="31">
        <f t="shared" si="4"/>
      </c>
      <c r="I73" s="26"/>
      <c r="J73" s="23"/>
      <c r="K73" s="26"/>
      <c r="L73" s="28">
        <f t="shared" si="6"/>
        <v>0</v>
      </c>
      <c r="M73" s="27"/>
      <c r="N73" s="27"/>
      <c r="O73" s="27"/>
      <c r="P73" s="27"/>
      <c r="Q73" s="27"/>
      <c r="R73" s="27"/>
      <c r="S73" s="27"/>
    </row>
    <row r="74" spans="1:19" ht="12.75">
      <c r="A74" s="29">
        <f>IF(E74&lt;&gt;"",'Gesamt-Meldung'!$C$2,"")</f>
      </c>
      <c r="B74" s="29">
        <f>IF(E74&lt;&gt;"",'Gesamt-Meldung'!$J$2,"")</f>
      </c>
      <c r="C74" s="30"/>
      <c r="D74" s="47">
        <f t="shared" si="5"/>
      </c>
      <c r="E74" s="30"/>
      <c r="F74" s="30"/>
      <c r="G74" s="25"/>
      <c r="H74" s="31">
        <f t="shared" si="4"/>
      </c>
      <c r="I74" s="26"/>
      <c r="J74" s="23"/>
      <c r="K74" s="26"/>
      <c r="L74" s="28">
        <f t="shared" si="6"/>
        <v>0</v>
      </c>
      <c r="M74" s="27"/>
      <c r="N74" s="27"/>
      <c r="O74" s="27"/>
      <c r="P74" s="27"/>
      <c r="Q74" s="27"/>
      <c r="R74" s="27"/>
      <c r="S74" s="27"/>
    </row>
    <row r="75" spans="1:19" ht="12.75">
      <c r="A75" s="29">
        <f>IF(E75&lt;&gt;"",'Gesamt-Meldung'!$C$2,"")</f>
      </c>
      <c r="B75" s="29">
        <f>IF(E75&lt;&gt;"",'Gesamt-Meldung'!$J$2,"")</f>
      </c>
      <c r="C75" s="30"/>
      <c r="D75" s="47">
        <f t="shared" si="5"/>
      </c>
      <c r="E75" s="30"/>
      <c r="F75" s="30"/>
      <c r="G75" s="25"/>
      <c r="H75" s="31">
        <f t="shared" si="4"/>
      </c>
      <c r="I75" s="26"/>
      <c r="J75" s="23"/>
      <c r="K75" s="26"/>
      <c r="L75" s="28">
        <f t="shared" si="6"/>
        <v>0</v>
      </c>
      <c r="M75" s="27"/>
      <c r="N75" s="27"/>
      <c r="O75" s="27"/>
      <c r="P75" s="27"/>
      <c r="Q75" s="27"/>
      <c r="R75" s="27"/>
      <c r="S75" s="27"/>
    </row>
    <row r="76" spans="1:19" ht="12.75">
      <c r="A76" s="29">
        <f>IF(E76&lt;&gt;"",'Gesamt-Meldung'!$C$2,"")</f>
      </c>
      <c r="B76" s="29">
        <f>IF(E76&lt;&gt;"",'Gesamt-Meldung'!$J$2,"")</f>
      </c>
      <c r="C76" s="30"/>
      <c r="D76" s="47">
        <f t="shared" si="5"/>
      </c>
      <c r="E76" s="30"/>
      <c r="F76" s="30"/>
      <c r="G76" s="25"/>
      <c r="H76" s="31">
        <f t="shared" si="4"/>
      </c>
      <c r="I76" s="26"/>
      <c r="J76" s="23"/>
      <c r="K76" s="26"/>
      <c r="L76" s="28">
        <f t="shared" si="6"/>
        <v>0</v>
      </c>
      <c r="M76" s="27"/>
      <c r="N76" s="27"/>
      <c r="O76" s="27"/>
      <c r="P76" s="27"/>
      <c r="Q76" s="27"/>
      <c r="R76" s="27"/>
      <c r="S76" s="27"/>
    </row>
    <row r="77" spans="1:19" ht="12.75">
      <c r="A77" s="29">
        <f>IF(E77&lt;&gt;"",'Gesamt-Meldung'!$C$2,"")</f>
      </c>
      <c r="B77" s="29">
        <f>IF(E77&lt;&gt;"",'Gesamt-Meldung'!$J$2,"")</f>
      </c>
      <c r="C77" s="30"/>
      <c r="D77" s="47">
        <f t="shared" si="5"/>
      </c>
      <c r="E77" s="30"/>
      <c r="F77" s="30"/>
      <c r="G77" s="25"/>
      <c r="H77" s="31">
        <f t="shared" si="4"/>
      </c>
      <c r="I77" s="26"/>
      <c r="J77" s="23"/>
      <c r="K77" s="26"/>
      <c r="L77" s="28">
        <f t="shared" si="6"/>
        <v>0</v>
      </c>
      <c r="M77" s="27"/>
      <c r="N77" s="27"/>
      <c r="O77" s="27"/>
      <c r="P77" s="27"/>
      <c r="Q77" s="27"/>
      <c r="R77" s="27"/>
      <c r="S77" s="27"/>
    </row>
    <row r="78" spans="1:19" ht="12.75">
      <c r="A78" s="29">
        <f>IF(E78&lt;&gt;"",'Gesamt-Meldung'!$C$2,"")</f>
      </c>
      <c r="B78" s="29">
        <f>IF(E78&lt;&gt;"",'Gesamt-Meldung'!$J$2,"")</f>
      </c>
      <c r="C78" s="30"/>
      <c r="D78" s="47">
        <f t="shared" si="5"/>
      </c>
      <c r="E78" s="30"/>
      <c r="F78" s="30"/>
      <c r="G78" s="25"/>
      <c r="H78" s="31">
        <f t="shared" si="4"/>
      </c>
      <c r="I78" s="26"/>
      <c r="J78" s="23"/>
      <c r="K78" s="26"/>
      <c r="L78" s="28">
        <f t="shared" si="6"/>
        <v>0</v>
      </c>
      <c r="M78" s="27"/>
      <c r="N78" s="27"/>
      <c r="O78" s="27"/>
      <c r="P78" s="27"/>
      <c r="Q78" s="27"/>
      <c r="R78" s="27"/>
      <c r="S78" s="27"/>
    </row>
    <row r="79" spans="1:19" ht="12.75">
      <c r="A79" s="29">
        <f>IF(E79&lt;&gt;"",'Gesamt-Meldung'!$C$2,"")</f>
      </c>
      <c r="B79" s="29">
        <f>IF(E79&lt;&gt;"",'Gesamt-Meldung'!$J$2,"")</f>
      </c>
      <c r="C79" s="30"/>
      <c r="D79" s="47">
        <f t="shared" si="5"/>
      </c>
      <c r="E79" s="30"/>
      <c r="F79" s="30"/>
      <c r="G79" s="25"/>
      <c r="H79" s="31">
        <f t="shared" si="4"/>
      </c>
      <c r="I79" s="26"/>
      <c r="J79" s="23"/>
      <c r="K79" s="26"/>
      <c r="L79" s="28">
        <f t="shared" si="6"/>
        <v>0</v>
      </c>
      <c r="M79" s="27"/>
      <c r="N79" s="27"/>
      <c r="O79" s="27"/>
      <c r="P79" s="27"/>
      <c r="Q79" s="27"/>
      <c r="R79" s="27"/>
      <c r="S79" s="27"/>
    </row>
    <row r="80" spans="1:19" ht="12.75">
      <c r="A80" s="29">
        <f>IF(E80&lt;&gt;"",'Gesamt-Meldung'!$C$2,"")</f>
      </c>
      <c r="B80" s="29">
        <f>IF(E80&lt;&gt;"",'Gesamt-Meldung'!$J$2,"")</f>
      </c>
      <c r="C80" s="30"/>
      <c r="D80" s="47">
        <f t="shared" si="5"/>
      </c>
      <c r="E80" s="30"/>
      <c r="F80" s="30"/>
      <c r="G80" s="25"/>
      <c r="H80" s="31">
        <f t="shared" si="4"/>
      </c>
      <c r="I80" s="26"/>
      <c r="J80" s="23"/>
      <c r="K80" s="26"/>
      <c r="L80" s="28">
        <f t="shared" si="6"/>
        <v>0</v>
      </c>
      <c r="M80" s="27"/>
      <c r="N80" s="27"/>
      <c r="O80" s="27"/>
      <c r="P80" s="27"/>
      <c r="Q80" s="27"/>
      <c r="R80" s="27"/>
      <c r="S80" s="27"/>
    </row>
    <row r="81" spans="1:19" ht="12.75">
      <c r="A81" s="29">
        <f>IF(E81&lt;&gt;"",'Gesamt-Meldung'!$C$2,"")</f>
      </c>
      <c r="B81" s="29">
        <f>IF(E81&lt;&gt;"",'Gesamt-Meldung'!$J$2,"")</f>
      </c>
      <c r="C81" s="30"/>
      <c r="D81" s="47">
        <f t="shared" si="5"/>
      </c>
      <c r="E81" s="30"/>
      <c r="F81" s="30"/>
      <c r="G81" s="25"/>
      <c r="H81" s="31">
        <f t="shared" si="4"/>
      </c>
      <c r="I81" s="26"/>
      <c r="J81" s="23"/>
      <c r="K81" s="26"/>
      <c r="L81" s="28">
        <f t="shared" si="6"/>
        <v>0</v>
      </c>
      <c r="M81" s="27"/>
      <c r="N81" s="27"/>
      <c r="O81" s="27"/>
      <c r="P81" s="27"/>
      <c r="Q81" s="27"/>
      <c r="R81" s="27"/>
      <c r="S81" s="27"/>
    </row>
    <row r="82" spans="1:19" ht="12.75">
      <c r="A82" s="29">
        <f>IF(E82&lt;&gt;"",'Gesamt-Meldung'!$C$2,"")</f>
      </c>
      <c r="B82" s="29">
        <f>IF(E82&lt;&gt;"",'Gesamt-Meldung'!$J$2,"")</f>
      </c>
      <c r="C82" s="30"/>
      <c r="D82" s="47">
        <f t="shared" si="5"/>
      </c>
      <c r="E82" s="30"/>
      <c r="F82" s="30"/>
      <c r="G82" s="25"/>
      <c r="H82" s="31">
        <f t="shared" si="4"/>
      </c>
      <c r="I82" s="26"/>
      <c r="J82" s="23"/>
      <c r="K82" s="26"/>
      <c r="L82" s="28">
        <f t="shared" si="6"/>
        <v>0</v>
      </c>
      <c r="M82" s="27"/>
      <c r="N82" s="27"/>
      <c r="O82" s="27"/>
      <c r="P82" s="27"/>
      <c r="Q82" s="27"/>
      <c r="R82" s="27"/>
      <c r="S82" s="27"/>
    </row>
    <row r="83" spans="1:19" ht="12.75">
      <c r="A83" s="29">
        <f>IF(E83&lt;&gt;"",'Gesamt-Meldung'!$C$2,"")</f>
      </c>
      <c r="B83" s="29">
        <f>IF(E83&lt;&gt;"",'Gesamt-Meldung'!$J$2,"")</f>
      </c>
      <c r="C83" s="30"/>
      <c r="D83" s="47">
        <f t="shared" si="5"/>
      </c>
      <c r="E83" s="30"/>
      <c r="F83" s="30"/>
      <c r="G83" s="25"/>
      <c r="H83" s="31">
        <f t="shared" si="4"/>
      </c>
      <c r="I83" s="26"/>
      <c r="J83" s="23"/>
      <c r="K83" s="26"/>
      <c r="L83" s="28">
        <f t="shared" si="6"/>
        <v>0</v>
      </c>
      <c r="M83" s="27"/>
      <c r="N83" s="27"/>
      <c r="O83" s="27"/>
      <c r="P83" s="27"/>
      <c r="Q83" s="27"/>
      <c r="R83" s="27"/>
      <c r="S83" s="27"/>
    </row>
    <row r="84" spans="1:19" ht="12.75">
      <c r="A84" s="29">
        <f>IF(E84&lt;&gt;"",'Gesamt-Meldung'!$C$2,"")</f>
      </c>
      <c r="B84" s="29">
        <f>IF(E84&lt;&gt;"",'Gesamt-Meldung'!$J$2,"")</f>
      </c>
      <c r="C84" s="30"/>
      <c r="D84" s="47">
        <f t="shared" si="5"/>
      </c>
      <c r="E84" s="30"/>
      <c r="F84" s="30"/>
      <c r="G84" s="25"/>
      <c r="H84" s="31">
        <f t="shared" si="4"/>
      </c>
      <c r="I84" s="26"/>
      <c r="J84" s="23"/>
      <c r="K84" s="26"/>
      <c r="L84" s="28">
        <f aca="true" t="shared" si="7" ref="L84:L99">GesamtpunkteE(C84,D84,G84,M84:S84)</f>
        <v>0</v>
      </c>
      <c r="M84" s="27"/>
      <c r="N84" s="27"/>
      <c r="O84" s="27"/>
      <c r="P84" s="27"/>
      <c r="Q84" s="27"/>
      <c r="R84" s="27"/>
      <c r="S84" s="27"/>
    </row>
    <row r="85" spans="1:19" ht="12.75">
      <c r="A85" s="29">
        <f>IF(E85&lt;&gt;"",'Gesamt-Meldung'!$C$2,"")</f>
      </c>
      <c r="B85" s="29">
        <f>IF(E85&lt;&gt;"",'Gesamt-Meldung'!$J$2,"")</f>
      </c>
      <c r="C85" s="30"/>
      <c r="D85" s="47">
        <f t="shared" si="5"/>
      </c>
      <c r="E85" s="30"/>
      <c r="F85" s="30"/>
      <c r="G85" s="25"/>
      <c r="H85" s="31">
        <f t="shared" si="4"/>
      </c>
      <c r="I85" s="26"/>
      <c r="J85" s="23"/>
      <c r="K85" s="26"/>
      <c r="L85" s="28">
        <f t="shared" si="7"/>
        <v>0</v>
      </c>
      <c r="M85" s="27"/>
      <c r="N85" s="27"/>
      <c r="O85" s="27"/>
      <c r="P85" s="27"/>
      <c r="Q85" s="27"/>
      <c r="R85" s="27"/>
      <c r="S85" s="27"/>
    </row>
    <row r="86" spans="1:19" ht="12.75">
      <c r="A86" s="29">
        <f>IF(E86&lt;&gt;"",'Gesamt-Meldung'!$C$2,"")</f>
      </c>
      <c r="B86" s="29">
        <f>IF(E86&lt;&gt;"",'Gesamt-Meldung'!$J$2,"")</f>
      </c>
      <c r="C86" s="30"/>
      <c r="D86" s="47">
        <f t="shared" si="5"/>
      </c>
      <c r="E86" s="30"/>
      <c r="F86" s="30"/>
      <c r="G86" s="25"/>
      <c r="H86" s="31">
        <f t="shared" si="4"/>
      </c>
      <c r="I86" s="26"/>
      <c r="J86" s="23"/>
      <c r="K86" s="26"/>
      <c r="L86" s="28">
        <f t="shared" si="7"/>
        <v>0</v>
      </c>
      <c r="M86" s="27"/>
      <c r="N86" s="27"/>
      <c r="O86" s="27"/>
      <c r="P86" s="27"/>
      <c r="Q86" s="27"/>
      <c r="R86" s="27"/>
      <c r="S86" s="27"/>
    </row>
    <row r="87" spans="1:19" ht="12.75">
      <c r="A87" s="29">
        <f>IF(E87&lt;&gt;"",'Gesamt-Meldung'!$C$2,"")</f>
      </c>
      <c r="B87" s="29">
        <f>IF(E87&lt;&gt;"",'Gesamt-Meldung'!$J$2,"")</f>
      </c>
      <c r="C87" s="30"/>
      <c r="D87" s="47">
        <f t="shared" si="5"/>
      </c>
      <c r="E87" s="30"/>
      <c r="F87" s="30"/>
      <c r="G87" s="25"/>
      <c r="H87" s="31">
        <f t="shared" si="4"/>
      </c>
      <c r="I87" s="26"/>
      <c r="J87" s="23"/>
      <c r="K87" s="26"/>
      <c r="L87" s="28">
        <f t="shared" si="7"/>
        <v>0</v>
      </c>
      <c r="M87" s="27"/>
      <c r="N87" s="27"/>
      <c r="O87" s="27"/>
      <c r="P87" s="27"/>
      <c r="Q87" s="27"/>
      <c r="R87" s="27"/>
      <c r="S87" s="27"/>
    </row>
    <row r="88" spans="1:19" ht="12.75">
      <c r="A88" s="29">
        <f>IF(E88&lt;&gt;"",'Gesamt-Meldung'!$C$2,"")</f>
      </c>
      <c r="B88" s="29">
        <f>IF(E88&lt;&gt;"",'Gesamt-Meldung'!$J$2,"")</f>
      </c>
      <c r="C88" s="30"/>
      <c r="D88" s="47">
        <f t="shared" si="5"/>
      </c>
      <c r="E88" s="30"/>
      <c r="F88" s="30"/>
      <c r="G88" s="25"/>
      <c r="H88" s="31">
        <f t="shared" si="4"/>
      </c>
      <c r="I88" s="26"/>
      <c r="J88" s="23"/>
      <c r="K88" s="26"/>
      <c r="L88" s="28">
        <f t="shared" si="7"/>
        <v>0</v>
      </c>
      <c r="M88" s="27"/>
      <c r="N88" s="27"/>
      <c r="O88" s="27"/>
      <c r="P88" s="27"/>
      <c r="Q88" s="27"/>
      <c r="R88" s="27"/>
      <c r="S88" s="27"/>
    </row>
    <row r="89" spans="1:19" ht="12.75">
      <c r="A89" s="29">
        <f>IF(E89&lt;&gt;"",'Gesamt-Meldung'!$C$2,"")</f>
      </c>
      <c r="B89" s="29">
        <f>IF(E89&lt;&gt;"",'Gesamt-Meldung'!$J$2,"")</f>
      </c>
      <c r="C89" s="30"/>
      <c r="D89" s="47">
        <f t="shared" si="5"/>
      </c>
      <c r="E89" s="30"/>
      <c r="F89" s="30"/>
      <c r="G89" s="25"/>
      <c r="H89" s="31">
        <f t="shared" si="4"/>
      </c>
      <c r="I89" s="26"/>
      <c r="J89" s="23"/>
      <c r="K89" s="26"/>
      <c r="L89" s="28">
        <f t="shared" si="7"/>
        <v>0</v>
      </c>
      <c r="M89" s="27"/>
      <c r="N89" s="27"/>
      <c r="O89" s="27"/>
      <c r="P89" s="27"/>
      <c r="Q89" s="27"/>
      <c r="R89" s="27"/>
      <c r="S89" s="27"/>
    </row>
    <row r="90" spans="1:19" ht="12.75">
      <c r="A90" s="29">
        <f>IF(E90&lt;&gt;"",'Gesamt-Meldung'!$C$2,"")</f>
      </c>
      <c r="B90" s="29">
        <f>IF(E90&lt;&gt;"",'Gesamt-Meldung'!$J$2,"")</f>
      </c>
      <c r="C90" s="30"/>
      <c r="D90" s="47">
        <f t="shared" si="5"/>
      </c>
      <c r="E90" s="30"/>
      <c r="F90" s="30"/>
      <c r="G90" s="25"/>
      <c r="H90" s="31">
        <f t="shared" si="4"/>
      </c>
      <c r="I90" s="26"/>
      <c r="J90" s="23"/>
      <c r="K90" s="26"/>
      <c r="L90" s="28">
        <f t="shared" si="7"/>
        <v>0</v>
      </c>
      <c r="M90" s="27"/>
      <c r="N90" s="27"/>
      <c r="O90" s="27"/>
      <c r="P90" s="27"/>
      <c r="Q90" s="27"/>
      <c r="R90" s="27"/>
      <c r="S90" s="27"/>
    </row>
    <row r="91" spans="1:19" ht="12.75">
      <c r="A91" s="29">
        <f>IF(E91&lt;&gt;"",'Gesamt-Meldung'!$C$2,"")</f>
      </c>
      <c r="B91" s="29">
        <f>IF(E91&lt;&gt;"",'Gesamt-Meldung'!$J$2,"")</f>
      </c>
      <c r="C91" s="30"/>
      <c r="D91" s="47">
        <f t="shared" si="5"/>
      </c>
      <c r="E91" s="30"/>
      <c r="F91" s="30"/>
      <c r="G91" s="25"/>
      <c r="H91" s="31">
        <f t="shared" si="4"/>
      </c>
      <c r="I91" s="26"/>
      <c r="J91" s="23"/>
      <c r="K91" s="26"/>
      <c r="L91" s="28">
        <f t="shared" si="7"/>
        <v>0</v>
      </c>
      <c r="M91" s="27"/>
      <c r="N91" s="27"/>
      <c r="O91" s="27"/>
      <c r="P91" s="27"/>
      <c r="Q91" s="27"/>
      <c r="R91" s="27"/>
      <c r="S91" s="27"/>
    </row>
    <row r="92" spans="1:19" ht="12.75">
      <c r="A92" s="29">
        <f>IF(E92&lt;&gt;"",'Gesamt-Meldung'!$C$2,"")</f>
      </c>
      <c r="B92" s="29">
        <f>IF(E92&lt;&gt;"",'Gesamt-Meldung'!$J$2,"")</f>
      </c>
      <c r="C92" s="30"/>
      <c r="D92" s="47">
        <f t="shared" si="5"/>
      </c>
      <c r="E92" s="30"/>
      <c r="F92" s="30"/>
      <c r="G92" s="25"/>
      <c r="H92" s="31">
        <f t="shared" si="4"/>
      </c>
      <c r="I92" s="26"/>
      <c r="J92" s="23"/>
      <c r="K92" s="26"/>
      <c r="L92" s="28">
        <f t="shared" si="7"/>
        <v>0</v>
      </c>
      <c r="M92" s="27"/>
      <c r="N92" s="27"/>
      <c r="O92" s="27"/>
      <c r="P92" s="27"/>
      <c r="Q92" s="27"/>
      <c r="R92" s="27"/>
      <c r="S92" s="27"/>
    </row>
    <row r="93" spans="1:19" ht="12.75">
      <c r="A93" s="29">
        <f>IF(E93&lt;&gt;"",'Gesamt-Meldung'!$C$2,"")</f>
      </c>
      <c r="B93" s="29">
        <f>IF(E93&lt;&gt;"",'Gesamt-Meldung'!$J$2,"")</f>
      </c>
      <c r="C93" s="30"/>
      <c r="D93" s="47">
        <f t="shared" si="5"/>
      </c>
      <c r="E93" s="30"/>
      <c r="F93" s="30"/>
      <c r="G93" s="25"/>
      <c r="H93" s="31">
        <f t="shared" si="4"/>
      </c>
      <c r="I93" s="26"/>
      <c r="J93" s="23"/>
      <c r="K93" s="26"/>
      <c r="L93" s="28">
        <f t="shared" si="7"/>
        <v>0</v>
      </c>
      <c r="M93" s="27"/>
      <c r="N93" s="27"/>
      <c r="O93" s="27"/>
      <c r="P93" s="27"/>
      <c r="Q93" s="27"/>
      <c r="R93" s="27"/>
      <c r="S93" s="27"/>
    </row>
    <row r="94" spans="1:19" ht="12.75">
      <c r="A94" s="29">
        <f>IF(E94&lt;&gt;"",'Gesamt-Meldung'!$C$2,"")</f>
      </c>
      <c r="B94" s="29">
        <f>IF(E94&lt;&gt;"",'Gesamt-Meldung'!$J$2,"")</f>
      </c>
      <c r="C94" s="30"/>
      <c r="D94" s="47">
        <f t="shared" si="5"/>
      </c>
      <c r="E94" s="30"/>
      <c r="F94" s="30"/>
      <c r="G94" s="25"/>
      <c r="H94" s="31">
        <f t="shared" si="4"/>
      </c>
      <c r="I94" s="26"/>
      <c r="J94" s="23"/>
      <c r="K94" s="26"/>
      <c r="L94" s="28">
        <f t="shared" si="7"/>
        <v>0</v>
      </c>
      <c r="M94" s="27"/>
      <c r="N94" s="27"/>
      <c r="O94" s="27"/>
      <c r="P94" s="27"/>
      <c r="Q94" s="27"/>
      <c r="R94" s="27"/>
      <c r="S94" s="27"/>
    </row>
    <row r="95" spans="1:19" ht="12.75">
      <c r="A95" s="29">
        <f>IF(E95&lt;&gt;"",'Gesamt-Meldung'!$C$2,"")</f>
      </c>
      <c r="B95" s="29">
        <f>IF(E95&lt;&gt;"",'Gesamt-Meldung'!$J$2,"")</f>
      </c>
      <c r="C95" s="30"/>
      <c r="D95" s="47">
        <f t="shared" si="5"/>
      </c>
      <c r="E95" s="30"/>
      <c r="F95" s="30"/>
      <c r="G95" s="25"/>
      <c r="H95" s="31">
        <f t="shared" si="4"/>
      </c>
      <c r="I95" s="26"/>
      <c r="J95" s="23"/>
      <c r="K95" s="26"/>
      <c r="L95" s="28">
        <f t="shared" si="7"/>
        <v>0</v>
      </c>
      <c r="M95" s="27"/>
      <c r="N95" s="27"/>
      <c r="O95" s="27"/>
      <c r="P95" s="27"/>
      <c r="Q95" s="27"/>
      <c r="R95" s="27"/>
      <c r="S95" s="27"/>
    </row>
    <row r="96" spans="1:19" ht="12.75">
      <c r="A96" s="29">
        <f>IF(E96&lt;&gt;"",'Gesamt-Meldung'!$C$2,"")</f>
      </c>
      <c r="B96" s="29">
        <f>IF(E96&lt;&gt;"",'Gesamt-Meldung'!$J$2,"")</f>
      </c>
      <c r="C96" s="30"/>
      <c r="D96" s="47">
        <f t="shared" si="5"/>
      </c>
      <c r="E96" s="30"/>
      <c r="F96" s="30"/>
      <c r="G96" s="25"/>
      <c r="H96" s="31">
        <f t="shared" si="4"/>
      </c>
      <c r="I96" s="26"/>
      <c r="J96" s="23"/>
      <c r="K96" s="26"/>
      <c r="L96" s="28">
        <f t="shared" si="7"/>
        <v>0</v>
      </c>
      <c r="M96" s="27"/>
      <c r="N96" s="27"/>
      <c r="O96" s="27"/>
      <c r="P96" s="27"/>
      <c r="Q96" s="27"/>
      <c r="R96" s="27"/>
      <c r="S96" s="27"/>
    </row>
    <row r="97" spans="1:19" ht="12.75">
      <c r="A97" s="29">
        <f>IF(E97&lt;&gt;"",'Gesamt-Meldung'!$C$2,"")</f>
      </c>
      <c r="B97" s="29">
        <f>IF(E97&lt;&gt;"",'Gesamt-Meldung'!$J$2,"")</f>
      </c>
      <c r="C97" s="30"/>
      <c r="D97" s="47">
        <f t="shared" si="5"/>
      </c>
      <c r="E97" s="30"/>
      <c r="F97" s="30"/>
      <c r="G97" s="25"/>
      <c r="H97" s="31">
        <f t="shared" si="4"/>
      </c>
      <c r="I97" s="26"/>
      <c r="J97" s="23"/>
      <c r="K97" s="26"/>
      <c r="L97" s="28">
        <f t="shared" si="7"/>
        <v>0</v>
      </c>
      <c r="M97" s="27"/>
      <c r="N97" s="27"/>
      <c r="O97" s="27"/>
      <c r="P97" s="27"/>
      <c r="Q97" s="27"/>
      <c r="R97" s="27"/>
      <c r="S97" s="27"/>
    </row>
    <row r="98" spans="1:19" ht="12.75">
      <c r="A98" s="29">
        <f>IF(E98&lt;&gt;"",'Gesamt-Meldung'!$C$2,"")</f>
      </c>
      <c r="B98" s="29">
        <f>IF(E98&lt;&gt;"",'Gesamt-Meldung'!$J$2,"")</f>
      </c>
      <c r="C98" s="30"/>
      <c r="D98" s="47">
        <f t="shared" si="5"/>
      </c>
      <c r="E98" s="30"/>
      <c r="F98" s="30"/>
      <c r="G98" s="25"/>
      <c r="H98" s="31">
        <f t="shared" si="4"/>
      </c>
      <c r="I98" s="26"/>
      <c r="J98" s="23"/>
      <c r="K98" s="26"/>
      <c r="L98" s="28">
        <f t="shared" si="7"/>
        <v>0</v>
      </c>
      <c r="M98" s="27"/>
      <c r="N98" s="27"/>
      <c r="O98" s="27"/>
      <c r="P98" s="27"/>
      <c r="Q98" s="27"/>
      <c r="R98" s="27"/>
      <c r="S98" s="27"/>
    </row>
    <row r="99" spans="1:19" ht="12.75">
      <c r="A99" s="29">
        <f>IF(E99&lt;&gt;"",'Gesamt-Meldung'!$C$2,"")</f>
      </c>
      <c r="B99" s="29">
        <f>IF(E99&lt;&gt;"",'Gesamt-Meldung'!$J$2,"")</f>
      </c>
      <c r="C99" s="30"/>
      <c r="D99" s="47">
        <f t="shared" si="5"/>
      </c>
      <c r="E99" s="30"/>
      <c r="F99" s="30"/>
      <c r="G99" s="25"/>
      <c r="H99" s="31">
        <f t="shared" si="4"/>
      </c>
      <c r="I99" s="26"/>
      <c r="J99" s="23"/>
      <c r="K99" s="26"/>
      <c r="L99" s="28">
        <f t="shared" si="7"/>
        <v>0</v>
      </c>
      <c r="M99" s="27"/>
      <c r="N99" s="27"/>
      <c r="O99" s="27"/>
      <c r="P99" s="27"/>
      <c r="Q99" s="27"/>
      <c r="R99" s="27"/>
      <c r="S99" s="27"/>
    </row>
  </sheetData>
  <sheetProtection sheet="1" formatCells="0" formatColumns="0" autoFilter="0"/>
  <autoFilter ref="A1:K99"/>
  <mergeCells count="4">
    <mergeCell ref="A2:K2"/>
    <mergeCell ref="L1:L2"/>
    <mergeCell ref="Q2:S2"/>
    <mergeCell ref="M2:N2"/>
  </mergeCells>
  <conditionalFormatting sqref="C69:C99">
    <cfRule type="cellIs" priority="47" dxfId="1" operator="equal" stopIfTrue="1">
      <formula>"W"</formula>
    </cfRule>
    <cfRule type="cellIs" priority="48" dxfId="0" operator="equal" stopIfTrue="1">
      <formula>"M"</formula>
    </cfRule>
  </conditionalFormatting>
  <conditionalFormatting sqref="C3 C5 C7 C9 C11 C13 C15 C17 C19 C21 C23 C25 C27 C29 C31 C33 C35 C37 C39 C41 C43 C45 C47 C49 C51 C53 C55 C57 C59 C61 C63 C65 C67">
    <cfRule type="cellIs" priority="5" dxfId="1" operator="equal" stopIfTrue="1">
      <formula>"W"</formula>
    </cfRule>
    <cfRule type="cellIs" priority="6" dxfId="0" operator="equal" stopIfTrue="1">
      <formula>"M"</formula>
    </cfRule>
  </conditionalFormatting>
  <conditionalFormatting sqref="C3 C5 C7 C9 C11 C13 C15 C17 C19 C21 C23 C25 C27 C29 C31 C33 C35 C37 C39 C41 C43 C45 C47 C49 C51 C53 C55 C57 C59 C61 C63 C65 C67">
    <cfRule type="cellIs" priority="3" dxfId="1" operator="equal" stopIfTrue="1">
      <formula>"W"</formula>
    </cfRule>
    <cfRule type="cellIs" priority="4" dxfId="0" operator="equal" stopIfTrue="1">
      <formula>"M"</formula>
    </cfRule>
  </conditionalFormatting>
  <conditionalFormatting sqref="C4 C6 C8 C10 C12 C14 C16 C18 C20 C22 C24 C26 C28 C30 C32 C34 C36 C38 C40 C42 C44 C46 C48 C50 C52 C54 C56 C58 C60 C62 C64 C66 C68">
    <cfRule type="cellIs" priority="1" dxfId="1" operator="equal" stopIfTrue="1">
      <formula>"W"</formula>
    </cfRule>
    <cfRule type="cellIs" priority="2" dxfId="0" operator="equal" stopIfTrue="1">
      <formula>"M"</formula>
    </cfRule>
  </conditionalFormatting>
  <dataValidations count="8">
    <dataValidation type="time" allowBlank="1" showInputMessage="1" showErrorMessage="1" prompt="Qualifikationszeit im Format m:ss,00&#10;m: Minuten&#10;ss: Sekunden&#10;00: 1/100 Sekunden" error="Qualifikationszeit im Format m:ss,00&#10;m: Minuten&#10;ss: Sekunden&#10;00: 1/100 Sekunden" sqref="P29:P30 M3:S28 M60:O63 O33:O36 Q29:S36 M29:O32 M66:P99 P60:P61 M37:S59 O64:O65 Q60:S99">
      <formula1>0.0001388888888888889</formula1>
      <formula2>0.0069328703703703705</formula2>
    </dataValidation>
    <dataValidation type="list" allowBlank="1" showInputMessage="1" showErrorMessage="1" prompt="Protokollnachweis&#10;Ja / Nein" error="Protokollnachweis&#10;Ja / Nein" sqref="I3:I99">
      <formula1>"Ja, Nein"</formula1>
    </dataValidation>
    <dataValidation type="decimal" allowBlank="1" showInputMessage="1" showErrorMessage="1" prompt="Meldepunktzahl mit 2 Dezimalstellen" error="Falsche Punktzahl" sqref="H3:H99">
      <formula1>0</formula1>
      <formula2>5000</formula2>
    </dataValidation>
    <dataValidation type="list" allowBlank="1" showDropDown="1" showInputMessage="1" showErrorMessage="1" promptTitle="Geschlecht" prompt="M: Männlich &#10;W: Weiblich" error="M: Männlich &#10;W: Weiblich" sqref="C3:C99">
      <formula1>Geschlecht</formula1>
    </dataValidation>
    <dataValidation type="textLength" allowBlank="1" showInputMessage="1" showErrorMessage="1" prompt="Nachname max. 20 Zeichen" error="Nachname max. 20 Zeichen" sqref="F3:F99">
      <formula1>0</formula1>
      <formula2>20</formula2>
    </dataValidation>
    <dataValidation type="textLength" allowBlank="1" showInputMessage="1" showErrorMessage="1" prompt="Vorname max. 20 Zeichen" error="Vorname max. 20 Zeichen" sqref="E3:E99">
      <formula1>0</formula1>
      <formula2>20</formula2>
    </dataValidation>
    <dataValidation allowBlank="1" showInputMessage="1" prompt="Altersklasse wird aus Jahrgang ermittelt" sqref="D3:D99"/>
    <dataValidation type="whole" showInputMessage="1" showErrorMessage="1" prompt="Jahrgang, z.B. 94" error="Jahrgang, z.B. 94" sqref="G3:G99">
      <formula1>10</formula1>
      <formula2>94</formula2>
    </dataValidation>
  </dataValidations>
  <printOptions/>
  <pageMargins left="0.5905511811023623" right="0.5905511811023623" top="0.984251968503937" bottom="0.984251968503937" header="0.5118110236220472" footer="0.5118110236220472"/>
  <pageSetup fitToHeight="23" fitToWidth="1" horizontalDpi="300" verticalDpi="300" orientation="landscape" paperSize="9" scale="61" r:id="rId1"/>
  <headerFooter alignWithMargins="0">
    <oddHeader>&amp;C&amp;14DSM2019 Sulzbach &amp;A</oddHeader>
    <oddFooter xml:space="preserve">&amp;L&amp;8&amp;Z&amp;F/ &amp;A&amp;R&amp;8&amp;P / &amp;N </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J85"/>
  <sheetViews>
    <sheetView zoomScalePageLayoutView="0" workbookViewId="0" topLeftCell="A1">
      <pane ySplit="1" topLeftCell="A62" activePane="bottomLeft" state="frozen"/>
      <selection pane="topLeft" activeCell="F2" sqref="F2"/>
      <selection pane="bottomLeft" activeCell="B2" sqref="B2:I85"/>
    </sheetView>
  </sheetViews>
  <sheetFormatPr defaultColWidth="9.140625" defaultRowHeight="12.75" outlineLevelCol="1"/>
  <cols>
    <col min="1" max="1" width="4.421875" style="52" customWidth="1" outlineLevel="1"/>
    <col min="2" max="2" width="11.28125" style="52" customWidth="1"/>
    <col min="3" max="4" width="14.7109375" style="52" customWidth="1"/>
    <col min="5" max="5" width="38.421875" style="52" bestFit="1" customWidth="1"/>
    <col min="6" max="6" width="9.7109375" style="53" bestFit="1" customWidth="1"/>
    <col min="7" max="7" width="23.57421875" style="52" customWidth="1"/>
    <col min="8" max="8" width="11.00390625" style="54" customWidth="1"/>
    <col min="9" max="9" width="12.421875" style="52" customWidth="1"/>
    <col min="10" max="16384" width="9.140625" style="52" customWidth="1"/>
  </cols>
  <sheetData>
    <row r="1" spans="1:9" s="50" customFormat="1" ht="25.5" customHeight="1">
      <c r="A1" s="49" t="s">
        <v>134</v>
      </c>
      <c r="B1" s="59" t="s">
        <v>0</v>
      </c>
      <c r="C1" s="59" t="s">
        <v>2</v>
      </c>
      <c r="D1" s="59" t="s">
        <v>174</v>
      </c>
      <c r="E1" s="59" t="s">
        <v>135</v>
      </c>
      <c r="F1" s="60" t="s">
        <v>136</v>
      </c>
      <c r="G1" s="61" t="s">
        <v>14</v>
      </c>
      <c r="H1" s="62" t="s">
        <v>137</v>
      </c>
      <c r="I1" s="63" t="s">
        <v>138</v>
      </c>
    </row>
    <row r="2" spans="1:10" s="79" customFormat="1" ht="12.75">
      <c r="A2" s="55" t="s">
        <v>8</v>
      </c>
      <c r="B2" s="73" t="s">
        <v>266</v>
      </c>
      <c r="C2" s="73" t="s">
        <v>175</v>
      </c>
      <c r="D2" s="73" t="s">
        <v>176</v>
      </c>
      <c r="E2" s="73" t="s">
        <v>163</v>
      </c>
      <c r="F2" s="74">
        <v>0.0007375</v>
      </c>
      <c r="G2" s="75" t="s">
        <v>256</v>
      </c>
      <c r="H2" s="76">
        <v>63.720000000000006</v>
      </c>
      <c r="I2" s="77"/>
      <c r="J2" s="78"/>
    </row>
    <row r="3" spans="1:9" s="79" customFormat="1" ht="12.75">
      <c r="A3" s="55" t="s">
        <v>8</v>
      </c>
      <c r="B3" s="73" t="s">
        <v>245</v>
      </c>
      <c r="C3" s="73" t="s">
        <v>175</v>
      </c>
      <c r="D3" s="73" t="s">
        <v>176</v>
      </c>
      <c r="E3" s="73" t="s">
        <v>214</v>
      </c>
      <c r="F3" s="74">
        <v>0.0004377314814814815</v>
      </c>
      <c r="G3" s="75" t="s">
        <v>178</v>
      </c>
      <c r="H3" s="76">
        <v>37.82000000000001</v>
      </c>
      <c r="I3" s="77" t="s">
        <v>181</v>
      </c>
    </row>
    <row r="4" spans="1:9" s="79" customFormat="1" ht="12.75">
      <c r="A4" s="55" t="s">
        <v>8</v>
      </c>
      <c r="B4" s="73" t="s">
        <v>266</v>
      </c>
      <c r="C4" s="73" t="s">
        <v>175</v>
      </c>
      <c r="D4" s="73" t="s">
        <v>176</v>
      </c>
      <c r="E4" s="73" t="s">
        <v>164</v>
      </c>
      <c r="F4" s="74">
        <v>0.0007365740740740741</v>
      </c>
      <c r="G4" s="75" t="s">
        <v>257</v>
      </c>
      <c r="H4" s="76">
        <v>63.64</v>
      </c>
      <c r="I4" s="77"/>
    </row>
    <row r="5" spans="1:9" ht="12.75">
      <c r="A5" s="51" t="s">
        <v>8</v>
      </c>
      <c r="B5" s="64" t="s">
        <v>266</v>
      </c>
      <c r="C5" s="64" t="s">
        <v>175</v>
      </c>
      <c r="D5" s="64" t="s">
        <v>179</v>
      </c>
      <c r="E5" s="64" t="s">
        <v>163</v>
      </c>
      <c r="F5" s="65">
        <v>0.0006494212962962963</v>
      </c>
      <c r="G5" s="66" t="s">
        <v>258</v>
      </c>
      <c r="H5" s="67">
        <v>56.10999999999999</v>
      </c>
      <c r="I5" s="68"/>
    </row>
    <row r="6" spans="1:9" ht="12.75">
      <c r="A6" s="51" t="s">
        <v>8</v>
      </c>
      <c r="B6" s="64" t="s">
        <v>245</v>
      </c>
      <c r="C6" s="64" t="s">
        <v>175</v>
      </c>
      <c r="D6" s="64" t="s">
        <v>179</v>
      </c>
      <c r="E6" s="64" t="s">
        <v>214</v>
      </c>
      <c r="F6" s="65">
        <v>0.00037071759259259257</v>
      </c>
      <c r="G6" s="66" t="s">
        <v>247</v>
      </c>
      <c r="H6" s="67">
        <v>32.029999999999994</v>
      </c>
      <c r="I6" s="68"/>
    </row>
    <row r="7" spans="1:9" ht="12.75">
      <c r="A7" s="51" t="s">
        <v>8</v>
      </c>
      <c r="B7" s="64" t="s">
        <v>294</v>
      </c>
      <c r="C7" s="64" t="s">
        <v>175</v>
      </c>
      <c r="D7" s="64" t="s">
        <v>179</v>
      </c>
      <c r="E7" s="64" t="s">
        <v>164</v>
      </c>
      <c r="F7" s="65">
        <v>0.0006063657407407408</v>
      </c>
      <c r="G7" s="66" t="s">
        <v>295</v>
      </c>
      <c r="H7" s="67">
        <v>52.39000000000001</v>
      </c>
      <c r="I7" s="68"/>
    </row>
    <row r="8" spans="1:9" s="79" customFormat="1" ht="12.75">
      <c r="A8" s="55" t="s">
        <v>8</v>
      </c>
      <c r="B8" s="73" t="s">
        <v>245</v>
      </c>
      <c r="C8" s="73" t="s">
        <v>181</v>
      </c>
      <c r="D8" s="73" t="s">
        <v>176</v>
      </c>
      <c r="E8" s="73" t="s">
        <v>163</v>
      </c>
      <c r="F8" s="74">
        <v>0.0007513888888888889</v>
      </c>
      <c r="G8" s="75" t="s">
        <v>178</v>
      </c>
      <c r="H8" s="76">
        <v>64.91999999999999</v>
      </c>
      <c r="I8" s="77"/>
    </row>
    <row r="9" spans="1:9" s="79" customFormat="1" ht="12.75">
      <c r="A9" s="55" t="s">
        <v>8</v>
      </c>
      <c r="B9" s="73" t="s">
        <v>245</v>
      </c>
      <c r="C9" s="73" t="s">
        <v>181</v>
      </c>
      <c r="D9" s="73" t="s">
        <v>176</v>
      </c>
      <c r="E9" s="73" t="s">
        <v>214</v>
      </c>
      <c r="F9" s="74">
        <v>0.0004377314814814815</v>
      </c>
      <c r="G9" s="75" t="s">
        <v>178</v>
      </c>
      <c r="H9" s="76">
        <v>37.82000000000001</v>
      </c>
      <c r="I9" s="77"/>
    </row>
    <row r="10" spans="1:9" s="79" customFormat="1" ht="12.75">
      <c r="A10" s="55" t="s">
        <v>8</v>
      </c>
      <c r="B10" s="73" t="s">
        <v>245</v>
      </c>
      <c r="C10" s="73" t="s">
        <v>181</v>
      </c>
      <c r="D10" s="73" t="s">
        <v>176</v>
      </c>
      <c r="E10" s="73" t="s">
        <v>164</v>
      </c>
      <c r="F10" s="74">
        <v>0.0007454861111111112</v>
      </c>
      <c r="G10" s="75" t="s">
        <v>216</v>
      </c>
      <c r="H10" s="76">
        <v>64.41000000000001</v>
      </c>
      <c r="I10" s="77"/>
    </row>
    <row r="11" spans="1:9" ht="12.75">
      <c r="A11" s="51" t="s">
        <v>8</v>
      </c>
      <c r="B11" s="64" t="s">
        <v>266</v>
      </c>
      <c r="C11" s="64" t="s">
        <v>181</v>
      </c>
      <c r="D11" s="64" t="s">
        <v>179</v>
      </c>
      <c r="E11" s="64" t="s">
        <v>163</v>
      </c>
      <c r="F11" s="65">
        <v>0.00065625</v>
      </c>
      <c r="G11" s="66" t="s">
        <v>259</v>
      </c>
      <c r="H11" s="67">
        <v>56.7</v>
      </c>
      <c r="I11" s="68"/>
    </row>
    <row r="12" spans="1:9" ht="12.75">
      <c r="A12" s="51" t="s">
        <v>8</v>
      </c>
      <c r="B12" s="64" t="s">
        <v>245</v>
      </c>
      <c r="C12" s="64" t="s">
        <v>181</v>
      </c>
      <c r="D12" s="64" t="s">
        <v>179</v>
      </c>
      <c r="E12" s="64" t="s">
        <v>214</v>
      </c>
      <c r="F12" s="65">
        <v>0.00037071759259259257</v>
      </c>
      <c r="G12" s="66" t="s">
        <v>248</v>
      </c>
      <c r="H12" s="67">
        <v>32.029999999999994</v>
      </c>
      <c r="I12" s="68"/>
    </row>
    <row r="13" spans="1:9" ht="12.75">
      <c r="A13" s="51" t="s">
        <v>8</v>
      </c>
      <c r="B13" s="64" t="s">
        <v>294</v>
      </c>
      <c r="C13" s="64" t="s">
        <v>181</v>
      </c>
      <c r="D13" s="64" t="s">
        <v>179</v>
      </c>
      <c r="E13" s="64" t="s">
        <v>164</v>
      </c>
      <c r="F13" s="65">
        <v>0.0006096064814814815</v>
      </c>
      <c r="G13" s="66" t="s">
        <v>296</v>
      </c>
      <c r="H13" s="67">
        <v>52.67</v>
      </c>
      <c r="I13" s="68"/>
    </row>
    <row r="14" spans="1:9" s="79" customFormat="1" ht="12.75">
      <c r="A14" s="55" t="s">
        <v>8</v>
      </c>
      <c r="B14" s="73" t="s">
        <v>294</v>
      </c>
      <c r="C14" s="73" t="s">
        <v>182</v>
      </c>
      <c r="D14" s="73" t="s">
        <v>176</v>
      </c>
      <c r="E14" s="73" t="s">
        <v>163</v>
      </c>
      <c r="F14" s="74">
        <v>0.0007754629629629629</v>
      </c>
      <c r="G14" s="75" t="s">
        <v>297</v>
      </c>
      <c r="H14" s="76">
        <v>66.99999999999999</v>
      </c>
      <c r="I14" s="77"/>
    </row>
    <row r="15" spans="1:9" s="79" customFormat="1" ht="12.75">
      <c r="A15" s="55" t="s">
        <v>8</v>
      </c>
      <c r="B15" s="73" t="s">
        <v>233</v>
      </c>
      <c r="C15" s="73" t="s">
        <v>182</v>
      </c>
      <c r="D15" s="73" t="s">
        <v>176</v>
      </c>
      <c r="E15" s="73" t="s">
        <v>214</v>
      </c>
      <c r="F15" s="74">
        <v>0.000444212962962963</v>
      </c>
      <c r="G15" s="75" t="s">
        <v>183</v>
      </c>
      <c r="H15" s="76">
        <v>38.379999999999995</v>
      </c>
      <c r="I15" s="77" t="s">
        <v>184</v>
      </c>
    </row>
    <row r="16" spans="1:9" s="79" customFormat="1" ht="12.75">
      <c r="A16" s="55" t="s">
        <v>8</v>
      </c>
      <c r="B16" s="73" t="s">
        <v>294</v>
      </c>
      <c r="C16" s="73" t="s">
        <v>182</v>
      </c>
      <c r="D16" s="73" t="s">
        <v>176</v>
      </c>
      <c r="E16" s="73" t="s">
        <v>164</v>
      </c>
      <c r="F16" s="74">
        <v>0.0007491898148148148</v>
      </c>
      <c r="G16" s="75" t="s">
        <v>298</v>
      </c>
      <c r="H16" s="76">
        <v>64.73</v>
      </c>
      <c r="I16" s="77" t="s">
        <v>184</v>
      </c>
    </row>
    <row r="17" spans="1:9" ht="12.75">
      <c r="A17" s="51" t="s">
        <v>8</v>
      </c>
      <c r="B17" s="64" t="s">
        <v>146</v>
      </c>
      <c r="C17" s="64" t="s">
        <v>182</v>
      </c>
      <c r="D17" s="64" t="s">
        <v>179</v>
      </c>
      <c r="E17" s="64" t="s">
        <v>163</v>
      </c>
      <c r="F17" s="65">
        <v>0.0006657407407407407</v>
      </c>
      <c r="G17" s="66" t="s">
        <v>180</v>
      </c>
      <c r="H17" s="67">
        <v>57.52</v>
      </c>
      <c r="I17" s="68"/>
    </row>
    <row r="18" spans="1:9" ht="14.25">
      <c r="A18" s="51" t="s">
        <v>8</v>
      </c>
      <c r="B18" s="64" t="s">
        <v>266</v>
      </c>
      <c r="C18" s="64" t="s">
        <v>182</v>
      </c>
      <c r="D18" s="64" t="s">
        <v>179</v>
      </c>
      <c r="E18" s="64" t="s">
        <v>214</v>
      </c>
      <c r="F18" s="65">
        <v>0.0003732638888888889</v>
      </c>
      <c r="G18" s="69" t="s">
        <v>249</v>
      </c>
      <c r="H18" s="70">
        <v>32.25</v>
      </c>
      <c r="I18" s="71" t="s">
        <v>184</v>
      </c>
    </row>
    <row r="19" spans="1:9" ht="12.75">
      <c r="A19" s="51" t="s">
        <v>8</v>
      </c>
      <c r="B19" s="64" t="s">
        <v>173</v>
      </c>
      <c r="C19" s="64" t="s">
        <v>182</v>
      </c>
      <c r="D19" s="64" t="s">
        <v>179</v>
      </c>
      <c r="E19" s="64" t="s">
        <v>164</v>
      </c>
      <c r="F19" s="65">
        <v>0.0006350694444444444</v>
      </c>
      <c r="G19" s="66" t="s">
        <v>180</v>
      </c>
      <c r="H19" s="67">
        <v>54.87</v>
      </c>
      <c r="I19" s="68"/>
    </row>
    <row r="20" spans="1:9" s="79" customFormat="1" ht="12.75">
      <c r="A20" s="55" t="s">
        <v>8</v>
      </c>
      <c r="B20" s="73" t="s">
        <v>266</v>
      </c>
      <c r="C20" s="73" t="s">
        <v>184</v>
      </c>
      <c r="D20" s="73" t="s">
        <v>176</v>
      </c>
      <c r="E20" s="73" t="s">
        <v>163</v>
      </c>
      <c r="F20" s="74">
        <v>0.0008003472222222223</v>
      </c>
      <c r="G20" s="75" t="s">
        <v>260</v>
      </c>
      <c r="H20" s="76">
        <v>69.15</v>
      </c>
      <c r="I20" s="77"/>
    </row>
    <row r="21" spans="1:9" s="79" customFormat="1" ht="12.75">
      <c r="A21" s="55" t="s">
        <v>8</v>
      </c>
      <c r="B21" s="73" t="s">
        <v>266</v>
      </c>
      <c r="C21" s="73" t="s">
        <v>184</v>
      </c>
      <c r="D21" s="73" t="s">
        <v>176</v>
      </c>
      <c r="E21" s="73" t="s">
        <v>214</v>
      </c>
      <c r="F21" s="74">
        <v>0.000444212962962963</v>
      </c>
      <c r="G21" s="75" t="s">
        <v>183</v>
      </c>
      <c r="H21" s="76">
        <v>38.379999999999995</v>
      </c>
      <c r="I21" s="77"/>
    </row>
    <row r="22" spans="1:9" s="79" customFormat="1" ht="12.75">
      <c r="A22" s="55" t="s">
        <v>8</v>
      </c>
      <c r="B22" s="73" t="s">
        <v>294</v>
      </c>
      <c r="C22" s="73" t="s">
        <v>184</v>
      </c>
      <c r="D22" s="73" t="s">
        <v>176</v>
      </c>
      <c r="E22" s="73" t="s">
        <v>164</v>
      </c>
      <c r="F22" s="74">
        <v>0.0007491898148148148</v>
      </c>
      <c r="G22" s="75" t="s">
        <v>298</v>
      </c>
      <c r="H22" s="76">
        <v>64.73</v>
      </c>
      <c r="I22" s="77"/>
    </row>
    <row r="23" spans="1:9" ht="12.75">
      <c r="A23" s="51" t="s">
        <v>8</v>
      </c>
      <c r="B23" s="64" t="s">
        <v>266</v>
      </c>
      <c r="C23" s="64" t="s">
        <v>184</v>
      </c>
      <c r="D23" s="64" t="s">
        <v>179</v>
      </c>
      <c r="E23" s="64" t="s">
        <v>163</v>
      </c>
      <c r="F23" s="65">
        <v>0.0006675925925925926</v>
      </c>
      <c r="G23" s="66" t="s">
        <v>249</v>
      </c>
      <c r="H23" s="67">
        <v>57.68</v>
      </c>
      <c r="I23" s="68"/>
    </row>
    <row r="24" spans="1:9" ht="12.75">
      <c r="A24" s="51" t="s">
        <v>8</v>
      </c>
      <c r="B24" s="64" t="s">
        <v>266</v>
      </c>
      <c r="C24" s="64" t="s">
        <v>184</v>
      </c>
      <c r="D24" s="64" t="s">
        <v>179</v>
      </c>
      <c r="E24" s="64" t="s">
        <v>214</v>
      </c>
      <c r="F24" s="65">
        <v>0.0003732638888888889</v>
      </c>
      <c r="G24" s="66" t="s">
        <v>249</v>
      </c>
      <c r="H24" s="67">
        <v>32.25</v>
      </c>
      <c r="I24" s="68"/>
    </row>
    <row r="25" spans="1:9" ht="12.75">
      <c r="A25" s="51" t="s">
        <v>8</v>
      </c>
      <c r="B25" s="64" t="s">
        <v>294</v>
      </c>
      <c r="C25" s="64" t="s">
        <v>184</v>
      </c>
      <c r="D25" s="64" t="s">
        <v>179</v>
      </c>
      <c r="E25" s="64" t="s">
        <v>164</v>
      </c>
      <c r="F25" s="65">
        <v>0.0006491898148148148</v>
      </c>
      <c r="G25" s="66" t="s">
        <v>249</v>
      </c>
      <c r="H25" s="67">
        <v>56.09</v>
      </c>
      <c r="I25" s="68"/>
    </row>
    <row r="26" spans="1:9" s="79" customFormat="1" ht="12.75">
      <c r="A26" s="55" t="s">
        <v>8</v>
      </c>
      <c r="B26" s="73" t="s">
        <v>294</v>
      </c>
      <c r="C26" s="73" t="s">
        <v>186</v>
      </c>
      <c r="D26" s="73" t="s">
        <v>176</v>
      </c>
      <c r="E26" s="73" t="s">
        <v>163</v>
      </c>
      <c r="F26" s="74">
        <v>0.0008153935185185186</v>
      </c>
      <c r="G26" s="75" t="s">
        <v>299</v>
      </c>
      <c r="H26" s="76">
        <v>70.45</v>
      </c>
      <c r="I26" s="77"/>
    </row>
    <row r="27" spans="1:9" s="79" customFormat="1" ht="12.75">
      <c r="A27" s="55" t="s">
        <v>8</v>
      </c>
      <c r="B27" s="73" t="s">
        <v>294</v>
      </c>
      <c r="C27" s="73" t="s">
        <v>186</v>
      </c>
      <c r="D27" s="73" t="s">
        <v>176</v>
      </c>
      <c r="E27" s="73" t="s">
        <v>214</v>
      </c>
      <c r="F27" s="74">
        <v>0.0004945601851851852</v>
      </c>
      <c r="G27" s="75" t="s">
        <v>299</v>
      </c>
      <c r="H27" s="76">
        <v>42.73000000000001</v>
      </c>
      <c r="I27" s="77"/>
    </row>
    <row r="28" spans="1:9" s="79" customFormat="1" ht="12.75">
      <c r="A28" s="55" t="s">
        <v>8</v>
      </c>
      <c r="B28" s="73" t="s">
        <v>294</v>
      </c>
      <c r="C28" s="73" t="s">
        <v>186</v>
      </c>
      <c r="D28" s="73" t="s">
        <v>176</v>
      </c>
      <c r="E28" s="73" t="s">
        <v>164</v>
      </c>
      <c r="F28" s="74">
        <v>0.0007956018518518518</v>
      </c>
      <c r="G28" s="75" t="s">
        <v>300</v>
      </c>
      <c r="H28" s="76">
        <v>68.74</v>
      </c>
      <c r="I28" s="77"/>
    </row>
    <row r="29" spans="1:9" ht="12.75">
      <c r="A29" s="51" t="s">
        <v>8</v>
      </c>
      <c r="B29" s="64" t="s">
        <v>294</v>
      </c>
      <c r="C29" s="64" t="s">
        <v>186</v>
      </c>
      <c r="D29" s="64" t="s">
        <v>179</v>
      </c>
      <c r="E29" s="64" t="s">
        <v>163</v>
      </c>
      <c r="F29" s="65">
        <v>0.0007111111111111111</v>
      </c>
      <c r="G29" s="66" t="s">
        <v>261</v>
      </c>
      <c r="H29" s="67">
        <v>61.44</v>
      </c>
      <c r="I29" s="68"/>
    </row>
    <row r="30" spans="1:9" ht="12.75">
      <c r="A30" s="51" t="s">
        <v>8</v>
      </c>
      <c r="B30" s="64" t="s">
        <v>266</v>
      </c>
      <c r="C30" s="64" t="s">
        <v>186</v>
      </c>
      <c r="D30" s="64" t="s">
        <v>179</v>
      </c>
      <c r="E30" s="64" t="s">
        <v>214</v>
      </c>
      <c r="F30" s="65">
        <v>0.0003974537037037037</v>
      </c>
      <c r="G30" s="66" t="s">
        <v>262</v>
      </c>
      <c r="H30" s="67">
        <v>34.34</v>
      </c>
      <c r="I30" s="68"/>
    </row>
    <row r="31" spans="1:9" ht="12.75">
      <c r="A31" s="51" t="s">
        <v>8</v>
      </c>
      <c r="B31" s="64" t="s">
        <v>173</v>
      </c>
      <c r="C31" s="64" t="s">
        <v>186</v>
      </c>
      <c r="D31" s="64" t="s">
        <v>179</v>
      </c>
      <c r="E31" s="64" t="s">
        <v>164</v>
      </c>
      <c r="F31" s="65">
        <v>0.0006693287037037037</v>
      </c>
      <c r="G31" s="66" t="s">
        <v>185</v>
      </c>
      <c r="H31" s="67">
        <v>57.83</v>
      </c>
      <c r="I31" s="68"/>
    </row>
    <row r="32" spans="1:9" s="79" customFormat="1" ht="12.75">
      <c r="A32" s="55" t="s">
        <v>8</v>
      </c>
      <c r="B32" s="73" t="s">
        <v>266</v>
      </c>
      <c r="C32" s="73" t="s">
        <v>187</v>
      </c>
      <c r="D32" s="73" t="s">
        <v>176</v>
      </c>
      <c r="E32" s="73" t="s">
        <v>163</v>
      </c>
      <c r="F32" s="74">
        <v>0.0008775462962962963</v>
      </c>
      <c r="G32" s="75" t="s">
        <v>263</v>
      </c>
      <c r="H32" s="76">
        <v>75.82000000000001</v>
      </c>
      <c r="I32" s="77"/>
    </row>
    <row r="33" spans="1:9" s="79" customFormat="1" ht="12.75">
      <c r="A33" s="55" t="s">
        <v>8</v>
      </c>
      <c r="B33" s="73" t="s">
        <v>294</v>
      </c>
      <c r="C33" s="73" t="s">
        <v>187</v>
      </c>
      <c r="D33" s="73" t="s">
        <v>176</v>
      </c>
      <c r="E33" s="73" t="s">
        <v>214</v>
      </c>
      <c r="F33" s="74">
        <v>0.0005274305555555555</v>
      </c>
      <c r="G33" s="75" t="s">
        <v>301</v>
      </c>
      <c r="H33" s="76">
        <v>45.57</v>
      </c>
      <c r="I33" s="77"/>
    </row>
    <row r="34" spans="1:9" s="79" customFormat="1" ht="12.75">
      <c r="A34" s="55" t="s">
        <v>8</v>
      </c>
      <c r="B34" s="73" t="s">
        <v>173</v>
      </c>
      <c r="C34" s="73" t="s">
        <v>187</v>
      </c>
      <c r="D34" s="73" t="s">
        <v>176</v>
      </c>
      <c r="E34" s="73" t="s">
        <v>217</v>
      </c>
      <c r="F34" s="74">
        <v>0.00038391203703703705</v>
      </c>
      <c r="G34" s="75" t="s">
        <v>189</v>
      </c>
      <c r="H34" s="76">
        <v>33.17</v>
      </c>
      <c r="I34" s="77"/>
    </row>
    <row r="35" spans="1:9" ht="12.75">
      <c r="A35" s="51" t="s">
        <v>8</v>
      </c>
      <c r="B35" s="64" t="s">
        <v>294</v>
      </c>
      <c r="C35" s="64" t="s">
        <v>187</v>
      </c>
      <c r="D35" s="64" t="s">
        <v>179</v>
      </c>
      <c r="E35" s="64" t="s">
        <v>163</v>
      </c>
      <c r="F35" s="65">
        <v>0.0007385416666666666</v>
      </c>
      <c r="G35" s="66" t="s">
        <v>302</v>
      </c>
      <c r="H35" s="67">
        <v>63.809999999999995</v>
      </c>
      <c r="I35" s="68"/>
    </row>
    <row r="36" spans="1:9" ht="12.75">
      <c r="A36" s="51" t="s">
        <v>8</v>
      </c>
      <c r="B36" s="64" t="s">
        <v>294</v>
      </c>
      <c r="C36" s="64" t="s">
        <v>187</v>
      </c>
      <c r="D36" s="64" t="s">
        <v>179</v>
      </c>
      <c r="E36" s="64" t="s">
        <v>214</v>
      </c>
      <c r="F36" s="65">
        <v>0.0004209490740740741</v>
      </c>
      <c r="G36" s="66" t="s">
        <v>302</v>
      </c>
      <c r="H36" s="67">
        <v>36.370000000000005</v>
      </c>
      <c r="I36" s="68"/>
    </row>
    <row r="37" spans="1:9" ht="12.75">
      <c r="A37" s="51" t="s">
        <v>8</v>
      </c>
      <c r="B37" s="64" t="s">
        <v>266</v>
      </c>
      <c r="C37" s="64" t="s">
        <v>187</v>
      </c>
      <c r="D37" s="64" t="s">
        <v>179</v>
      </c>
      <c r="E37" s="64" t="s">
        <v>217</v>
      </c>
      <c r="F37" s="65">
        <v>0.0002883101851851852</v>
      </c>
      <c r="G37" s="66" t="s">
        <v>185</v>
      </c>
      <c r="H37" s="67">
        <v>24.909999999999997</v>
      </c>
      <c r="I37" s="68"/>
    </row>
    <row r="38" spans="1:9" s="79" customFormat="1" ht="12.75">
      <c r="A38" s="55" t="s">
        <v>8</v>
      </c>
      <c r="B38" s="73" t="s">
        <v>245</v>
      </c>
      <c r="C38" s="73" t="s">
        <v>191</v>
      </c>
      <c r="D38" s="73" t="s">
        <v>176</v>
      </c>
      <c r="E38" s="73" t="s">
        <v>163</v>
      </c>
      <c r="F38" s="74">
        <v>0.0009314814814814815</v>
      </c>
      <c r="G38" s="75" t="s">
        <v>188</v>
      </c>
      <c r="H38" s="76">
        <v>80.47999999999999</v>
      </c>
      <c r="I38" s="77"/>
    </row>
    <row r="39" spans="1:9" s="79" customFormat="1" ht="12.75">
      <c r="A39" s="55" t="s">
        <v>8</v>
      </c>
      <c r="B39" s="73" t="s">
        <v>245</v>
      </c>
      <c r="C39" s="73" t="s">
        <v>191</v>
      </c>
      <c r="D39" s="73" t="s">
        <v>176</v>
      </c>
      <c r="E39" s="73" t="s">
        <v>214</v>
      </c>
      <c r="F39" s="74">
        <v>0.0005313657407407408</v>
      </c>
      <c r="G39" s="75" t="s">
        <v>192</v>
      </c>
      <c r="H39" s="76">
        <v>45.910000000000004</v>
      </c>
      <c r="I39" s="77"/>
    </row>
    <row r="40" spans="1:9" s="79" customFormat="1" ht="12.75">
      <c r="A40" s="55" t="s">
        <v>8</v>
      </c>
      <c r="B40" s="73" t="s">
        <v>233</v>
      </c>
      <c r="C40" s="73" t="s">
        <v>191</v>
      </c>
      <c r="D40" s="73" t="s">
        <v>176</v>
      </c>
      <c r="E40" s="73" t="s">
        <v>217</v>
      </c>
      <c r="F40" s="74">
        <v>0.0004084490740740741</v>
      </c>
      <c r="G40" s="75" t="s">
        <v>189</v>
      </c>
      <c r="H40" s="76">
        <v>35.290000000000006</v>
      </c>
      <c r="I40" s="77"/>
    </row>
    <row r="41" spans="1:9" ht="12.75">
      <c r="A41" s="51" t="s">
        <v>8</v>
      </c>
      <c r="B41" s="64" t="s">
        <v>233</v>
      </c>
      <c r="C41" s="64" t="s">
        <v>191</v>
      </c>
      <c r="D41" s="64" t="s">
        <v>179</v>
      </c>
      <c r="E41" s="64" t="s">
        <v>163</v>
      </c>
      <c r="F41" s="65">
        <v>0.0007400462962962963</v>
      </c>
      <c r="G41" s="66" t="s">
        <v>190</v>
      </c>
      <c r="H41" s="67">
        <v>63.93999999999999</v>
      </c>
      <c r="I41" s="68"/>
    </row>
    <row r="42" spans="1:9" ht="12.75">
      <c r="A42" s="51" t="s">
        <v>8</v>
      </c>
      <c r="B42" s="64" t="s">
        <v>245</v>
      </c>
      <c r="C42" s="64" t="s">
        <v>191</v>
      </c>
      <c r="D42" s="64" t="s">
        <v>179</v>
      </c>
      <c r="E42" s="64" t="s">
        <v>214</v>
      </c>
      <c r="F42" s="65">
        <v>0.0004215277777777778</v>
      </c>
      <c r="G42" s="66" t="s">
        <v>190</v>
      </c>
      <c r="H42" s="67">
        <v>36.42</v>
      </c>
      <c r="I42" s="68"/>
    </row>
    <row r="43" spans="1:9" ht="12.75">
      <c r="A43" s="51" t="s">
        <v>8</v>
      </c>
      <c r="B43" s="64" t="s">
        <v>294</v>
      </c>
      <c r="C43" s="64" t="s">
        <v>191</v>
      </c>
      <c r="D43" s="64" t="s">
        <v>179</v>
      </c>
      <c r="E43" s="64" t="s">
        <v>217</v>
      </c>
      <c r="F43" s="65">
        <v>0.00030289351851851853</v>
      </c>
      <c r="G43" s="66" t="s">
        <v>190</v>
      </c>
      <c r="H43" s="67">
        <v>26.17</v>
      </c>
      <c r="I43" s="68"/>
    </row>
    <row r="44" spans="1:9" s="79" customFormat="1" ht="12.75">
      <c r="A44" s="55" t="s">
        <v>8</v>
      </c>
      <c r="B44" s="73" t="s">
        <v>294</v>
      </c>
      <c r="C44" s="73" t="s">
        <v>193</v>
      </c>
      <c r="D44" s="73" t="s">
        <v>176</v>
      </c>
      <c r="E44" s="73" t="s">
        <v>218</v>
      </c>
      <c r="F44" s="74">
        <v>0.00040949074074074076</v>
      </c>
      <c r="G44" s="75" t="s">
        <v>192</v>
      </c>
      <c r="H44" s="76">
        <v>35.38000000000001</v>
      </c>
      <c r="I44" s="77"/>
    </row>
    <row r="45" spans="1:9" s="79" customFormat="1" ht="12.75">
      <c r="A45" s="55" t="s">
        <v>8</v>
      </c>
      <c r="B45" s="73" t="s">
        <v>294</v>
      </c>
      <c r="C45" s="73" t="s">
        <v>193</v>
      </c>
      <c r="D45" s="73" t="s">
        <v>176</v>
      </c>
      <c r="E45" s="73" t="s">
        <v>219</v>
      </c>
      <c r="F45" s="74">
        <v>0.0004998842592592593</v>
      </c>
      <c r="G45" s="75" t="s">
        <v>192</v>
      </c>
      <c r="H45" s="76">
        <v>43.19</v>
      </c>
      <c r="I45" s="77"/>
    </row>
    <row r="46" spans="1:9" s="79" customFormat="1" ht="12.75">
      <c r="A46" s="55" t="s">
        <v>8</v>
      </c>
      <c r="B46" s="73" t="s">
        <v>294</v>
      </c>
      <c r="C46" s="73" t="s">
        <v>193</v>
      </c>
      <c r="D46" s="73" t="s">
        <v>176</v>
      </c>
      <c r="E46" s="73" t="s">
        <v>220</v>
      </c>
      <c r="F46" s="74">
        <v>0.0003371527777777778</v>
      </c>
      <c r="G46" s="75" t="s">
        <v>192</v>
      </c>
      <c r="H46" s="76">
        <v>29.130000000000003</v>
      </c>
      <c r="I46" s="77"/>
    </row>
    <row r="47" spans="1:9" ht="12.75">
      <c r="A47" s="51" t="s">
        <v>8</v>
      </c>
      <c r="B47" s="64" t="s">
        <v>245</v>
      </c>
      <c r="C47" s="64" t="s">
        <v>193</v>
      </c>
      <c r="D47" s="64" t="s">
        <v>179</v>
      </c>
      <c r="E47" s="64" t="s">
        <v>218</v>
      </c>
      <c r="F47" s="65">
        <v>0.00033541666666666664</v>
      </c>
      <c r="G47" s="66" t="s">
        <v>250</v>
      </c>
      <c r="H47" s="67">
        <v>28.98</v>
      </c>
      <c r="I47" s="68"/>
    </row>
    <row r="48" spans="1:9" ht="12.75">
      <c r="A48" s="51" t="s">
        <v>8</v>
      </c>
      <c r="B48" s="64" t="s">
        <v>215</v>
      </c>
      <c r="C48" s="64" t="s">
        <v>193</v>
      </c>
      <c r="D48" s="64" t="s">
        <v>179</v>
      </c>
      <c r="E48" s="64" t="s">
        <v>219</v>
      </c>
      <c r="F48" s="65">
        <v>0.00042175925925925926</v>
      </c>
      <c r="G48" s="66" t="s">
        <v>221</v>
      </c>
      <c r="H48" s="67">
        <v>36.44</v>
      </c>
      <c r="I48" s="68"/>
    </row>
    <row r="49" spans="1:9" ht="12.75">
      <c r="A49" s="51" t="s">
        <v>8</v>
      </c>
      <c r="B49" s="64" t="s">
        <v>266</v>
      </c>
      <c r="C49" s="64" t="s">
        <v>193</v>
      </c>
      <c r="D49" s="64" t="s">
        <v>179</v>
      </c>
      <c r="E49" s="64" t="s">
        <v>220</v>
      </c>
      <c r="F49" s="65">
        <v>0.0002556712962962963</v>
      </c>
      <c r="G49" s="66" t="s">
        <v>264</v>
      </c>
      <c r="H49" s="67">
        <v>22.090000000000003</v>
      </c>
      <c r="I49" s="68"/>
    </row>
    <row r="50" spans="1:9" s="79" customFormat="1" ht="12.75">
      <c r="A50" s="55" t="s">
        <v>8</v>
      </c>
      <c r="B50" s="73" t="s">
        <v>139</v>
      </c>
      <c r="C50" s="73" t="s">
        <v>197</v>
      </c>
      <c r="D50" s="73" t="s">
        <v>176</v>
      </c>
      <c r="E50" s="73" t="s">
        <v>218</v>
      </c>
      <c r="F50" s="74">
        <v>0.00043055555555555555</v>
      </c>
      <c r="G50" s="75" t="s">
        <v>194</v>
      </c>
      <c r="H50" s="76">
        <v>37.2</v>
      </c>
      <c r="I50" s="77"/>
    </row>
    <row r="51" spans="1:9" s="79" customFormat="1" ht="12.75">
      <c r="A51" s="55" t="s">
        <v>8</v>
      </c>
      <c r="B51" s="73" t="s">
        <v>148</v>
      </c>
      <c r="C51" s="73" t="s">
        <v>197</v>
      </c>
      <c r="D51" s="73" t="s">
        <v>176</v>
      </c>
      <c r="E51" s="73" t="s">
        <v>219</v>
      </c>
      <c r="F51" s="74">
        <v>0.0005108796296296297</v>
      </c>
      <c r="G51" s="75" t="s">
        <v>195</v>
      </c>
      <c r="H51" s="76">
        <v>44.14</v>
      </c>
      <c r="I51" s="77"/>
    </row>
    <row r="52" spans="1:9" s="79" customFormat="1" ht="12.75">
      <c r="A52" s="55" t="s">
        <v>8</v>
      </c>
      <c r="B52" s="73" t="s">
        <v>146</v>
      </c>
      <c r="C52" s="73" t="s">
        <v>197</v>
      </c>
      <c r="D52" s="73" t="s">
        <v>176</v>
      </c>
      <c r="E52" s="73" t="s">
        <v>220</v>
      </c>
      <c r="F52" s="74">
        <v>0.0003828703703703704</v>
      </c>
      <c r="G52" s="75" t="s">
        <v>222</v>
      </c>
      <c r="H52" s="76">
        <v>33.08</v>
      </c>
      <c r="I52" s="77"/>
    </row>
    <row r="53" spans="1:9" ht="12.75">
      <c r="A53" s="51" t="s">
        <v>8</v>
      </c>
      <c r="B53" s="64" t="s">
        <v>139</v>
      </c>
      <c r="C53" s="64" t="s">
        <v>197</v>
      </c>
      <c r="D53" s="64" t="s">
        <v>179</v>
      </c>
      <c r="E53" s="64" t="s">
        <v>218</v>
      </c>
      <c r="F53" s="65">
        <v>0.0003599537037037037</v>
      </c>
      <c r="G53" s="66" t="s">
        <v>198</v>
      </c>
      <c r="H53" s="67">
        <v>31.099999999999998</v>
      </c>
      <c r="I53" s="68"/>
    </row>
    <row r="54" spans="1:9" ht="12.75">
      <c r="A54" s="51" t="s">
        <v>8</v>
      </c>
      <c r="B54" s="64" t="s">
        <v>294</v>
      </c>
      <c r="C54" s="64" t="s">
        <v>197</v>
      </c>
      <c r="D54" s="64" t="s">
        <v>179</v>
      </c>
      <c r="E54" s="64" t="s">
        <v>219</v>
      </c>
      <c r="F54" s="65">
        <v>0.00042708333333333335</v>
      </c>
      <c r="G54" s="66" t="s">
        <v>221</v>
      </c>
      <c r="H54" s="67">
        <v>36.9</v>
      </c>
      <c r="I54" s="68"/>
    </row>
    <row r="55" spans="1:9" ht="12.75">
      <c r="A55" s="51" t="s">
        <v>8</v>
      </c>
      <c r="B55" s="64" t="s">
        <v>266</v>
      </c>
      <c r="C55" s="64" t="s">
        <v>197</v>
      </c>
      <c r="D55" s="64" t="s">
        <v>179</v>
      </c>
      <c r="E55" s="64" t="s">
        <v>220</v>
      </c>
      <c r="F55" s="65">
        <v>0.0002957175925925926</v>
      </c>
      <c r="G55" s="66" t="s">
        <v>265</v>
      </c>
      <c r="H55" s="67">
        <v>25.549999999999997</v>
      </c>
      <c r="I55" s="68"/>
    </row>
    <row r="56" spans="1:9" s="79" customFormat="1" ht="12.75">
      <c r="A56" s="55" t="s">
        <v>8</v>
      </c>
      <c r="B56" s="73" t="s">
        <v>152</v>
      </c>
      <c r="C56" s="73" t="s">
        <v>199</v>
      </c>
      <c r="D56" s="73" t="s">
        <v>176</v>
      </c>
      <c r="E56" s="73" t="s">
        <v>218</v>
      </c>
      <c r="F56" s="74">
        <v>0.00044675925925925927</v>
      </c>
      <c r="G56" s="75" t="s">
        <v>194</v>
      </c>
      <c r="H56" s="76">
        <v>38.60000000000001</v>
      </c>
      <c r="I56" s="77"/>
    </row>
    <row r="57" spans="1:9" s="79" customFormat="1" ht="12.75">
      <c r="A57" s="55" t="s">
        <v>8</v>
      </c>
      <c r="B57" s="73" t="s">
        <v>144</v>
      </c>
      <c r="C57" s="73" t="s">
        <v>199</v>
      </c>
      <c r="D57" s="73" t="s">
        <v>176</v>
      </c>
      <c r="E57" s="73" t="s">
        <v>219</v>
      </c>
      <c r="F57" s="74">
        <v>0.0005416666666666666</v>
      </c>
      <c r="G57" s="75" t="s">
        <v>200</v>
      </c>
      <c r="H57" s="76">
        <v>46.8</v>
      </c>
      <c r="I57" s="77"/>
    </row>
    <row r="58" spans="1:9" s="79" customFormat="1" ht="12.75">
      <c r="A58" s="55" t="s">
        <v>8</v>
      </c>
      <c r="B58" s="73" t="s">
        <v>245</v>
      </c>
      <c r="C58" s="73" t="s">
        <v>199</v>
      </c>
      <c r="D58" s="73" t="s">
        <v>176</v>
      </c>
      <c r="E58" s="73" t="s">
        <v>220</v>
      </c>
      <c r="F58" s="74">
        <v>0.0003638888888888889</v>
      </c>
      <c r="G58" s="75" t="s">
        <v>251</v>
      </c>
      <c r="H58" s="76">
        <v>31.44</v>
      </c>
      <c r="I58" s="77"/>
    </row>
    <row r="59" spans="1:9" ht="12.75">
      <c r="A59" s="51" t="s">
        <v>8</v>
      </c>
      <c r="B59" s="64" t="s">
        <v>148</v>
      </c>
      <c r="C59" s="64" t="s">
        <v>199</v>
      </c>
      <c r="D59" s="64" t="s">
        <v>179</v>
      </c>
      <c r="E59" s="64" t="s">
        <v>218</v>
      </c>
      <c r="F59" s="65">
        <v>0.0003729166666666667</v>
      </c>
      <c r="G59" s="66" t="s">
        <v>198</v>
      </c>
      <c r="H59" s="67">
        <v>32.22</v>
      </c>
      <c r="I59" s="68"/>
    </row>
    <row r="60" spans="1:9" ht="12.75">
      <c r="A60" s="51" t="s">
        <v>8</v>
      </c>
      <c r="B60" s="64" t="s">
        <v>294</v>
      </c>
      <c r="C60" s="64" t="s">
        <v>199</v>
      </c>
      <c r="D60" s="64" t="s">
        <v>179</v>
      </c>
      <c r="E60" s="64" t="s">
        <v>219</v>
      </c>
      <c r="F60" s="65">
        <v>0.0004685185185185185</v>
      </c>
      <c r="G60" s="66" t="s">
        <v>303</v>
      </c>
      <c r="H60" s="67">
        <v>40.48</v>
      </c>
      <c r="I60" s="68"/>
    </row>
    <row r="61" spans="1:9" ht="12.75">
      <c r="A61" s="51" t="s">
        <v>8</v>
      </c>
      <c r="B61" s="64" t="s">
        <v>173</v>
      </c>
      <c r="C61" s="64" t="s">
        <v>199</v>
      </c>
      <c r="D61" s="64" t="s">
        <v>179</v>
      </c>
      <c r="E61" s="64" t="s">
        <v>220</v>
      </c>
      <c r="F61" s="65">
        <v>0.00028275462962962965</v>
      </c>
      <c r="G61" s="66" t="s">
        <v>196</v>
      </c>
      <c r="H61" s="67">
        <v>24.43</v>
      </c>
      <c r="I61" s="68"/>
    </row>
    <row r="62" spans="1:9" s="79" customFormat="1" ht="12.75">
      <c r="A62" s="55" t="s">
        <v>8</v>
      </c>
      <c r="B62" s="73" t="s">
        <v>177</v>
      </c>
      <c r="C62" s="73" t="s">
        <v>202</v>
      </c>
      <c r="D62" s="73" t="s">
        <v>176</v>
      </c>
      <c r="E62" s="73" t="s">
        <v>218</v>
      </c>
      <c r="F62" s="74">
        <v>0.000481712962962963</v>
      </c>
      <c r="G62" s="75" t="s">
        <v>194</v>
      </c>
      <c r="H62" s="76">
        <v>41.620000000000005</v>
      </c>
      <c r="I62" s="77"/>
    </row>
    <row r="63" spans="1:9" s="79" customFormat="1" ht="12.75">
      <c r="A63" s="55" t="s">
        <v>8</v>
      </c>
      <c r="B63" s="73" t="s">
        <v>177</v>
      </c>
      <c r="C63" s="73" t="s">
        <v>202</v>
      </c>
      <c r="D63" s="73" t="s">
        <v>176</v>
      </c>
      <c r="E63" s="73" t="s">
        <v>219</v>
      </c>
      <c r="F63" s="74">
        <v>0.0005806712962962963</v>
      </c>
      <c r="G63" s="75" t="s">
        <v>200</v>
      </c>
      <c r="H63" s="76">
        <v>50.169999999999995</v>
      </c>
      <c r="I63" s="77"/>
    </row>
    <row r="64" spans="1:9" s="79" customFormat="1" ht="12.75">
      <c r="A64" s="55" t="s">
        <v>8</v>
      </c>
      <c r="B64" s="73" t="s">
        <v>177</v>
      </c>
      <c r="C64" s="73" t="s">
        <v>202</v>
      </c>
      <c r="D64" s="73" t="s">
        <v>176</v>
      </c>
      <c r="E64" s="73" t="s">
        <v>220</v>
      </c>
      <c r="F64" s="74">
        <v>0.00039849537037037034</v>
      </c>
      <c r="G64" s="75" t="s">
        <v>200</v>
      </c>
      <c r="H64" s="76">
        <v>34.43</v>
      </c>
      <c r="I64" s="77"/>
    </row>
    <row r="65" spans="1:9" ht="12.75">
      <c r="A65" s="51" t="s">
        <v>8</v>
      </c>
      <c r="B65" s="64" t="s">
        <v>266</v>
      </c>
      <c r="C65" s="64" t="s">
        <v>202</v>
      </c>
      <c r="D65" s="64" t="s">
        <v>179</v>
      </c>
      <c r="E65" s="64" t="s">
        <v>218</v>
      </c>
      <c r="F65" s="65">
        <v>0.00040590277777777776</v>
      </c>
      <c r="G65" s="66" t="s">
        <v>252</v>
      </c>
      <c r="H65" s="67">
        <v>35.06999999999999</v>
      </c>
      <c r="I65" s="68"/>
    </row>
    <row r="66" spans="1:9" ht="12.75">
      <c r="A66" s="51" t="s">
        <v>8</v>
      </c>
      <c r="B66" s="64" t="s">
        <v>173</v>
      </c>
      <c r="C66" s="64" t="s">
        <v>202</v>
      </c>
      <c r="D66" s="64" t="s">
        <v>179</v>
      </c>
      <c r="E66" s="64" t="s">
        <v>219</v>
      </c>
      <c r="F66" s="65">
        <v>0.0005166666666666667</v>
      </c>
      <c r="G66" s="66" t="s">
        <v>201</v>
      </c>
      <c r="H66" s="67">
        <v>44.64000000000001</v>
      </c>
      <c r="I66" s="68"/>
    </row>
    <row r="67" spans="1:9" ht="12.75">
      <c r="A67" s="51" t="s">
        <v>8</v>
      </c>
      <c r="B67" s="64" t="s">
        <v>294</v>
      </c>
      <c r="C67" s="64" t="s">
        <v>202</v>
      </c>
      <c r="D67" s="64" t="s">
        <v>179</v>
      </c>
      <c r="E67" s="64" t="s">
        <v>220</v>
      </c>
      <c r="F67" s="65">
        <v>0.0002854166666666667</v>
      </c>
      <c r="G67" s="66" t="s">
        <v>252</v>
      </c>
      <c r="H67" s="67">
        <v>24.660000000000004</v>
      </c>
      <c r="I67" s="68"/>
    </row>
    <row r="68" spans="1:9" s="79" customFormat="1" ht="12.75">
      <c r="A68" s="55" t="s">
        <v>8</v>
      </c>
      <c r="B68" s="73" t="s">
        <v>266</v>
      </c>
      <c r="C68" s="73" t="s">
        <v>203</v>
      </c>
      <c r="D68" s="73" t="s">
        <v>176</v>
      </c>
      <c r="E68" s="73" t="s">
        <v>218</v>
      </c>
      <c r="F68" s="74">
        <v>0.0005072916666666666</v>
      </c>
      <c r="G68" s="75" t="s">
        <v>194</v>
      </c>
      <c r="H68" s="76">
        <v>43.83</v>
      </c>
      <c r="I68" s="77"/>
    </row>
    <row r="69" spans="1:9" s="79" customFormat="1" ht="12.75">
      <c r="A69" s="55" t="s">
        <v>8</v>
      </c>
      <c r="B69" s="73" t="s">
        <v>294</v>
      </c>
      <c r="C69" s="73" t="s">
        <v>203</v>
      </c>
      <c r="D69" s="73" t="s">
        <v>176</v>
      </c>
      <c r="E69" s="73" t="s">
        <v>219</v>
      </c>
      <c r="F69" s="74">
        <v>0.0006848379629629629</v>
      </c>
      <c r="G69" s="75" t="s">
        <v>200</v>
      </c>
      <c r="H69" s="76">
        <v>59.17</v>
      </c>
      <c r="I69" s="77"/>
    </row>
    <row r="70" spans="1:9" s="79" customFormat="1" ht="12.75">
      <c r="A70" s="55" t="s">
        <v>8</v>
      </c>
      <c r="B70" s="73" t="s">
        <v>148</v>
      </c>
      <c r="C70" s="73" t="s">
        <v>203</v>
      </c>
      <c r="D70" s="73" t="s">
        <v>176</v>
      </c>
      <c r="E70" s="73" t="s">
        <v>220</v>
      </c>
      <c r="F70" s="74">
        <v>0.00043530092592592595</v>
      </c>
      <c r="G70" s="75" t="s">
        <v>204</v>
      </c>
      <c r="H70" s="76">
        <v>37.61</v>
      </c>
      <c r="I70" s="77"/>
    </row>
    <row r="71" spans="1:9" ht="12.75">
      <c r="A71" s="51" t="s">
        <v>8</v>
      </c>
      <c r="B71" s="64" t="s">
        <v>294</v>
      </c>
      <c r="C71" s="64" t="s">
        <v>203</v>
      </c>
      <c r="D71" s="64" t="s">
        <v>179</v>
      </c>
      <c r="E71" s="64" t="s">
        <v>218</v>
      </c>
      <c r="F71" s="65">
        <v>0.00043796296296296297</v>
      </c>
      <c r="G71" s="66" t="s">
        <v>304</v>
      </c>
      <c r="H71" s="67">
        <v>37.84</v>
      </c>
      <c r="I71" s="68"/>
    </row>
    <row r="72" spans="1:9" ht="12.75">
      <c r="A72" s="51" t="s">
        <v>8</v>
      </c>
      <c r="B72" s="64" t="s">
        <v>266</v>
      </c>
      <c r="C72" s="64" t="s">
        <v>203</v>
      </c>
      <c r="D72" s="64" t="s">
        <v>179</v>
      </c>
      <c r="E72" s="72" t="s">
        <v>219</v>
      </c>
      <c r="F72" s="65">
        <v>0.0005234953703703703</v>
      </c>
      <c r="G72" s="66" t="s">
        <v>201</v>
      </c>
      <c r="H72" s="67">
        <v>45.230000000000004</v>
      </c>
      <c r="I72" s="68"/>
    </row>
    <row r="73" spans="1:9" ht="12.75">
      <c r="A73" s="51" t="s">
        <v>8</v>
      </c>
      <c r="B73" s="64" t="s">
        <v>266</v>
      </c>
      <c r="C73" s="64" t="s">
        <v>203</v>
      </c>
      <c r="D73" s="64" t="s">
        <v>179</v>
      </c>
      <c r="E73" s="64" t="s">
        <v>220</v>
      </c>
      <c r="F73" s="65">
        <v>0.000328587962962963</v>
      </c>
      <c r="G73" s="66" t="s">
        <v>201</v>
      </c>
      <c r="H73" s="67">
        <v>28.39</v>
      </c>
      <c r="I73" s="68"/>
    </row>
    <row r="74" spans="1:9" s="79" customFormat="1" ht="12.75">
      <c r="A74" s="55" t="s">
        <v>8</v>
      </c>
      <c r="B74" s="73" t="s">
        <v>173</v>
      </c>
      <c r="C74" s="73" t="s">
        <v>205</v>
      </c>
      <c r="D74" s="73" t="s">
        <v>176</v>
      </c>
      <c r="E74" s="73" t="s">
        <v>218</v>
      </c>
      <c r="F74" s="74">
        <v>0.00085625</v>
      </c>
      <c r="G74" s="75" t="s">
        <v>204</v>
      </c>
      <c r="H74" s="76">
        <v>73.97999999999999</v>
      </c>
      <c r="I74" s="77"/>
    </row>
    <row r="75" spans="1:9" s="79" customFormat="1" ht="12.75">
      <c r="A75" s="55" t="s">
        <v>8</v>
      </c>
      <c r="B75" s="73" t="s">
        <v>173</v>
      </c>
      <c r="C75" s="73" t="s">
        <v>205</v>
      </c>
      <c r="D75" s="73" t="s">
        <v>176</v>
      </c>
      <c r="E75" s="73" t="s">
        <v>219</v>
      </c>
      <c r="F75" s="74">
        <v>0.0008403935185185185</v>
      </c>
      <c r="G75" s="75" t="s">
        <v>204</v>
      </c>
      <c r="H75" s="76">
        <v>72.61</v>
      </c>
      <c r="I75" s="77"/>
    </row>
    <row r="76" spans="1:9" s="79" customFormat="1" ht="12.75">
      <c r="A76" s="55" t="s">
        <v>8</v>
      </c>
      <c r="B76" s="73" t="s">
        <v>173</v>
      </c>
      <c r="C76" s="73" t="s">
        <v>205</v>
      </c>
      <c r="D76" s="73" t="s">
        <v>176</v>
      </c>
      <c r="E76" s="73" t="s">
        <v>220</v>
      </c>
      <c r="F76" s="74">
        <v>0.0004846064814814815</v>
      </c>
      <c r="G76" s="75" t="s">
        <v>204</v>
      </c>
      <c r="H76" s="76">
        <v>41.87</v>
      </c>
      <c r="I76" s="77"/>
    </row>
    <row r="77" spans="1:9" ht="12.75">
      <c r="A77" s="51" t="s">
        <v>8</v>
      </c>
      <c r="B77" s="64" t="s">
        <v>144</v>
      </c>
      <c r="C77" s="64" t="s">
        <v>205</v>
      </c>
      <c r="D77" s="64" t="s">
        <v>179</v>
      </c>
      <c r="E77" s="64" t="s">
        <v>218</v>
      </c>
      <c r="F77" s="65">
        <v>0.0007300925925925926</v>
      </c>
      <c r="G77" s="66" t="s">
        <v>206</v>
      </c>
      <c r="H77" s="67">
        <v>63.080000000000005</v>
      </c>
      <c r="I77" s="68"/>
    </row>
    <row r="78" spans="1:9" ht="12.75">
      <c r="A78" s="51" t="s">
        <v>8</v>
      </c>
      <c r="B78" s="64" t="s">
        <v>144</v>
      </c>
      <c r="C78" s="64" t="s">
        <v>205</v>
      </c>
      <c r="D78" s="64" t="s">
        <v>179</v>
      </c>
      <c r="E78" s="64" t="s">
        <v>219</v>
      </c>
      <c r="F78" s="65">
        <v>0.0007896990740740741</v>
      </c>
      <c r="G78" s="66" t="s">
        <v>206</v>
      </c>
      <c r="H78" s="67">
        <v>68.23</v>
      </c>
      <c r="I78" s="68"/>
    </row>
    <row r="79" spans="1:9" ht="12.75">
      <c r="A79" s="51" t="s">
        <v>8</v>
      </c>
      <c r="B79" s="64" t="s">
        <v>245</v>
      </c>
      <c r="C79" s="64" t="s">
        <v>205</v>
      </c>
      <c r="D79" s="64" t="s">
        <v>179</v>
      </c>
      <c r="E79" s="64" t="s">
        <v>220</v>
      </c>
      <c r="F79" s="65">
        <v>0.0004359953703703704</v>
      </c>
      <c r="G79" s="66" t="s">
        <v>253</v>
      </c>
      <c r="H79" s="67">
        <v>37.67</v>
      </c>
      <c r="I79" s="68"/>
    </row>
    <row r="80" spans="1:9" s="79" customFormat="1" ht="12.75">
      <c r="A80" s="55" t="s">
        <v>8</v>
      </c>
      <c r="B80" s="73" t="s">
        <v>266</v>
      </c>
      <c r="C80" s="73" t="s">
        <v>241</v>
      </c>
      <c r="D80" s="73" t="s">
        <v>176</v>
      </c>
      <c r="E80" s="73" t="s">
        <v>218</v>
      </c>
      <c r="F80" s="74">
        <v>0.001004050925925926</v>
      </c>
      <c r="G80" s="77" t="s">
        <v>204</v>
      </c>
      <c r="H80" s="76">
        <v>86.75000000000001</v>
      </c>
      <c r="I80" s="77"/>
    </row>
    <row r="81" spans="1:9" s="79" customFormat="1" ht="12.75">
      <c r="A81" s="55" t="s">
        <v>8</v>
      </c>
      <c r="B81" s="73" t="s">
        <v>266</v>
      </c>
      <c r="C81" s="73" t="s">
        <v>241</v>
      </c>
      <c r="D81" s="73" t="s">
        <v>176</v>
      </c>
      <c r="E81" s="73" t="s">
        <v>219</v>
      </c>
      <c r="F81" s="74">
        <v>0.000979050925925926</v>
      </c>
      <c r="G81" s="77" t="s">
        <v>204</v>
      </c>
      <c r="H81" s="76">
        <v>84.59</v>
      </c>
      <c r="I81" s="77"/>
    </row>
    <row r="82" spans="1:9" s="79" customFormat="1" ht="12.75">
      <c r="A82" s="55" t="s">
        <v>8</v>
      </c>
      <c r="B82" s="73" t="s">
        <v>266</v>
      </c>
      <c r="C82" s="73" t="s">
        <v>241</v>
      </c>
      <c r="D82" s="73" t="s">
        <v>176</v>
      </c>
      <c r="E82" s="73" t="s">
        <v>220</v>
      </c>
      <c r="F82" s="74">
        <v>0.0005564814814814815</v>
      </c>
      <c r="G82" s="77" t="s">
        <v>204</v>
      </c>
      <c r="H82" s="76">
        <v>48.07999999999999</v>
      </c>
      <c r="I82" s="77"/>
    </row>
    <row r="83" spans="1:9" ht="12.75">
      <c r="A83" s="51" t="s">
        <v>8</v>
      </c>
      <c r="B83" s="64" t="s">
        <v>242</v>
      </c>
      <c r="C83" s="64" t="s">
        <v>241</v>
      </c>
      <c r="D83" s="64" t="s">
        <v>179</v>
      </c>
      <c r="E83" s="64" t="s">
        <v>218</v>
      </c>
      <c r="F83" s="65">
        <v>0.0008680555555555555</v>
      </c>
      <c r="G83" s="68" t="s">
        <v>242</v>
      </c>
      <c r="H83" s="67">
        <v>75</v>
      </c>
      <c r="I83" s="68"/>
    </row>
    <row r="84" spans="1:9" ht="12.75">
      <c r="A84" s="51" t="s">
        <v>8</v>
      </c>
      <c r="B84" s="64" t="s">
        <v>242</v>
      </c>
      <c r="C84" s="64" t="s">
        <v>241</v>
      </c>
      <c r="D84" s="64" t="s">
        <v>179</v>
      </c>
      <c r="E84" s="64" t="s">
        <v>219</v>
      </c>
      <c r="F84" s="65">
        <v>0.0008680555555555555</v>
      </c>
      <c r="G84" s="68" t="s">
        <v>242</v>
      </c>
      <c r="H84" s="67">
        <v>75</v>
      </c>
      <c r="I84" s="68"/>
    </row>
    <row r="85" spans="1:9" ht="12.75">
      <c r="A85" s="51" t="s">
        <v>8</v>
      </c>
      <c r="B85" s="64" t="s">
        <v>242</v>
      </c>
      <c r="C85" s="64" t="s">
        <v>241</v>
      </c>
      <c r="D85" s="64" t="s">
        <v>179</v>
      </c>
      <c r="E85" s="64" t="s">
        <v>220</v>
      </c>
      <c r="F85" s="65">
        <v>0.0005208333333333333</v>
      </c>
      <c r="G85" s="68" t="s">
        <v>242</v>
      </c>
      <c r="H85" s="67">
        <v>45</v>
      </c>
      <c r="I85" s="68"/>
    </row>
  </sheetData>
  <sheetProtection/>
  <autoFilter ref="A1:I85"/>
  <printOptions horizontalCentered="1"/>
  <pageMargins left="0.5905511811023623" right="0.5905511811023623" top="0.7874015748031497" bottom="0.5905511811023623" header="0.3937007874015748" footer="0.3937007874015748"/>
  <pageSetup fitToHeight="1" fitToWidth="1" horizontalDpi="600" verticalDpi="600" orientation="portrait" paperSize="9" scale="65" r:id="rId1"/>
  <headerFooter alignWithMargins="0">
    <oddHeader>&amp;C&amp;"Arial,Fett"&amp;12Seniorenrekorde Nationales Regelwerk Einzelwettbewerbe Stand 12.12.2011</oddHeader>
    <oddFooter>&amp;L&amp;Z&amp;F &amp;A&amp;R&amp;D &amp;T</oddFooter>
  </headerFooter>
</worksheet>
</file>

<file path=xl/worksheets/sheet5.xml><?xml version="1.0" encoding="utf-8"?>
<worksheet xmlns="http://schemas.openxmlformats.org/spreadsheetml/2006/main" xmlns:r="http://schemas.openxmlformats.org/officeDocument/2006/relationships">
  <sheetPr codeName="Tabelle2"/>
  <dimension ref="A1:H28"/>
  <sheetViews>
    <sheetView zoomScalePageLayoutView="0" workbookViewId="0" topLeftCell="A1">
      <selection activeCell="E15" sqref="E15:G28"/>
    </sheetView>
  </sheetViews>
  <sheetFormatPr defaultColWidth="11.421875" defaultRowHeight="12.75"/>
  <sheetData>
    <row r="1" spans="1:5" ht="12.75">
      <c r="A1" s="74">
        <f>Rekord_E_DSM!F2</f>
        <v>0.0007375</v>
      </c>
      <c r="B1" s="74">
        <f>Rekord_E_DSM!F3</f>
        <v>0.0004377314814814815</v>
      </c>
      <c r="C1" s="74">
        <f>Rekord_E_DSM!F4</f>
        <v>0.0007365740740740741</v>
      </c>
      <c r="D1" s="102" t="str">
        <f>Rekord_E_DSM!C2</f>
        <v>AK 25</v>
      </c>
      <c r="E1" s="102"/>
    </row>
    <row r="2" spans="1:5" ht="12.75">
      <c r="A2" s="74">
        <f>Rekord_E_DSM!F5</f>
        <v>0.0006494212962962963</v>
      </c>
      <c r="B2" s="74">
        <f>Rekord_E_DSM!F6</f>
        <v>0.00037071759259259257</v>
      </c>
      <c r="C2" s="74">
        <f>Rekord_E_DSM!F7</f>
        <v>0.0006063657407407408</v>
      </c>
      <c r="D2" s="102" t="str">
        <f>Rekord_E_DSM!C5</f>
        <v>AK 25</v>
      </c>
      <c r="E2" s="102"/>
    </row>
    <row r="3" spans="1:5" ht="12.75">
      <c r="A3" s="74">
        <f>Rekord_E_DSM!F8</f>
        <v>0.0007513888888888889</v>
      </c>
      <c r="B3" s="74">
        <f>Rekord_E_DSM!F9</f>
        <v>0.0004377314814814815</v>
      </c>
      <c r="C3" s="74">
        <f>Rekord_E_DSM!F10</f>
        <v>0.0007454861111111112</v>
      </c>
      <c r="D3" s="102" t="str">
        <f>Rekord_E_DSM!C8</f>
        <v>AK 30</v>
      </c>
      <c r="E3" s="102"/>
    </row>
    <row r="4" spans="1:5" ht="12.75">
      <c r="A4" s="74">
        <f>Rekord_E_DSM!F11</f>
        <v>0.00065625</v>
      </c>
      <c r="B4" s="74">
        <f>Rekord_E_DSM!F12</f>
        <v>0.00037071759259259257</v>
      </c>
      <c r="C4" s="74">
        <f>Rekord_E_DSM!F13</f>
        <v>0.0006096064814814815</v>
      </c>
      <c r="D4" s="102" t="str">
        <f>Rekord_E_DSM!C11</f>
        <v>AK 30</v>
      </c>
      <c r="E4" s="102"/>
    </row>
    <row r="5" spans="1:5" ht="12.75">
      <c r="A5" s="74">
        <f>Rekord_E_DSM!F14</f>
        <v>0.0007754629629629629</v>
      </c>
      <c r="B5" s="74">
        <f>Rekord_E_DSM!F15</f>
        <v>0.000444212962962963</v>
      </c>
      <c r="C5" s="74">
        <f>Rekord_E_DSM!F16</f>
        <v>0.0007491898148148148</v>
      </c>
      <c r="D5" s="102" t="str">
        <f>Rekord_E_DSM!C14</f>
        <v>AK 35</v>
      </c>
      <c r="E5" s="102"/>
    </row>
    <row r="6" spans="1:5" ht="12.75">
      <c r="A6" s="74">
        <f>Rekord_E_DSM!F17</f>
        <v>0.0006657407407407407</v>
      </c>
      <c r="B6" s="74">
        <f>Rekord_E_DSM!F18</f>
        <v>0.0003732638888888889</v>
      </c>
      <c r="C6" s="74">
        <f>Rekord_E_DSM!F19</f>
        <v>0.0006350694444444444</v>
      </c>
      <c r="D6" s="102" t="str">
        <f>Rekord_E_DSM!C17</f>
        <v>AK 35</v>
      </c>
      <c r="E6" s="102"/>
    </row>
    <row r="7" spans="1:5" ht="12.75">
      <c r="A7" s="74">
        <f>Rekord_E_DSM!F20</f>
        <v>0.0008003472222222223</v>
      </c>
      <c r="B7" s="74">
        <f>Rekord_E_DSM!F21</f>
        <v>0.000444212962962963</v>
      </c>
      <c r="C7" s="74">
        <f>Rekord_E_DSM!F22</f>
        <v>0.0007491898148148148</v>
      </c>
      <c r="D7" s="102" t="str">
        <f>Rekord_E_DSM!C20</f>
        <v>AK 40</v>
      </c>
      <c r="E7" s="102"/>
    </row>
    <row r="8" spans="1:5" ht="12.75">
      <c r="A8" s="74">
        <f>Rekord_E_DSM!F23</f>
        <v>0.0006675925925925926</v>
      </c>
      <c r="B8" s="74">
        <f>Rekord_E_DSM!F24</f>
        <v>0.0003732638888888889</v>
      </c>
      <c r="C8" s="74">
        <f>Rekord_E_DSM!F25</f>
        <v>0.0006491898148148148</v>
      </c>
      <c r="D8" s="102" t="str">
        <f>Rekord_E_DSM!C23</f>
        <v>AK 40</v>
      </c>
      <c r="E8" s="102"/>
    </row>
    <row r="9" spans="1:5" ht="12.75">
      <c r="A9" s="74">
        <f>Rekord_E_DSM!F26</f>
        <v>0.0008153935185185186</v>
      </c>
      <c r="B9" s="74">
        <f>Rekord_E_DSM!F27</f>
        <v>0.0004945601851851852</v>
      </c>
      <c r="C9" s="74">
        <f>Rekord_E_DSM!F28</f>
        <v>0.0007956018518518518</v>
      </c>
      <c r="D9" s="102" t="str">
        <f>Rekord_E_DSM!C26</f>
        <v>AK 45</v>
      </c>
      <c r="E9" s="102"/>
    </row>
    <row r="10" spans="1:5" ht="12.75">
      <c r="A10" s="74">
        <f>Rekord_E_DSM!F29</f>
        <v>0.0007111111111111111</v>
      </c>
      <c r="B10" s="74">
        <f>Rekord_E_DSM!F30</f>
        <v>0.0003974537037037037</v>
      </c>
      <c r="C10" s="74">
        <f>Rekord_E_DSM!F31</f>
        <v>0.0006693287037037037</v>
      </c>
      <c r="D10" s="102" t="str">
        <f>Rekord_E_DSM!C29</f>
        <v>AK 45</v>
      </c>
      <c r="E10" s="102"/>
    </row>
    <row r="11" spans="1:6" ht="12.75">
      <c r="A11" s="74">
        <f>Rekord_E_DSM!F32</f>
        <v>0.0008775462962962963</v>
      </c>
      <c r="B11" s="74">
        <f>Rekord_E_DSM!F33</f>
        <v>0.0005274305555555555</v>
      </c>
      <c r="D11" s="74">
        <f>Rekord_E_DSM!F34</f>
        <v>0.00038391203703703705</v>
      </c>
      <c r="E11" s="102" t="str">
        <f>Rekord_E_DSM!C32</f>
        <v>AK 50</v>
      </c>
      <c r="F11" s="102"/>
    </row>
    <row r="12" spans="1:6" ht="12.75">
      <c r="A12" s="74">
        <f>Rekord_E_DSM!F35</f>
        <v>0.0007385416666666666</v>
      </c>
      <c r="B12" s="74">
        <f>Rekord_E_DSM!F36</f>
        <v>0.0004209490740740741</v>
      </c>
      <c r="D12" s="74">
        <f>Rekord_E_DSM!F37</f>
        <v>0.0002883101851851852</v>
      </c>
      <c r="E12" s="102" t="str">
        <f>Rekord_E_DSM!C35</f>
        <v>AK 50</v>
      </c>
      <c r="F12" s="102"/>
    </row>
    <row r="13" spans="1:6" ht="12.75">
      <c r="A13" s="74">
        <f>Rekord_E_DSM!F38</f>
        <v>0.0009314814814814815</v>
      </c>
      <c r="B13" s="74">
        <f>Rekord_E_DSM!F39</f>
        <v>0.0005313657407407408</v>
      </c>
      <c r="D13" s="74">
        <f>Rekord_E_DSM!F40</f>
        <v>0.0004084490740740741</v>
      </c>
      <c r="E13" s="102" t="str">
        <f>Rekord_E_DSM!C38</f>
        <v>AK 55</v>
      </c>
      <c r="F13" s="102"/>
    </row>
    <row r="14" spans="1:6" ht="12.75">
      <c r="A14" s="74">
        <f>Rekord_E_DSM!F41</f>
        <v>0.0007400462962962963</v>
      </c>
      <c r="B14" s="74">
        <f>Rekord_E_DSM!F42</f>
        <v>0.0004215277777777778</v>
      </c>
      <c r="D14" s="74">
        <f>Rekord_E_DSM!F43</f>
        <v>0.00030289351851851853</v>
      </c>
      <c r="E14" s="102" t="str">
        <f>Rekord_E_DSM!C41</f>
        <v>AK 55</v>
      </c>
      <c r="F14" s="102"/>
    </row>
    <row r="15" spans="5:8" ht="12.75">
      <c r="E15" s="74">
        <f>Rekord_E_DSM!F44</f>
        <v>0.00040949074074074076</v>
      </c>
      <c r="F15" s="74">
        <f>Rekord_E_DSM!F45</f>
        <v>0.0004998842592592593</v>
      </c>
      <c r="G15" s="74">
        <f>Rekord_E_DSM!F46</f>
        <v>0.0003371527777777778</v>
      </c>
      <c r="H15" s="102" t="str">
        <f>Rekord_E_DSM!C44</f>
        <v>AK 60</v>
      </c>
    </row>
    <row r="16" spans="5:8" ht="12.75">
      <c r="E16" s="74">
        <f>Rekord_E_DSM!F47</f>
        <v>0.00033541666666666664</v>
      </c>
      <c r="F16" s="74">
        <f>Rekord_E_DSM!F48</f>
        <v>0.00042175925925925926</v>
      </c>
      <c r="G16" s="74">
        <f>Rekord_E_DSM!F49</f>
        <v>0.0002556712962962963</v>
      </c>
      <c r="H16" s="102" t="str">
        <f>Rekord_E_DSM!C47</f>
        <v>AK 60</v>
      </c>
    </row>
    <row r="17" spans="5:8" ht="12.75">
      <c r="E17" s="74">
        <f>Rekord_E_DSM!F50</f>
        <v>0.00043055555555555555</v>
      </c>
      <c r="F17" s="74">
        <f>Rekord_E_DSM!F51</f>
        <v>0.0005108796296296297</v>
      </c>
      <c r="G17" s="74">
        <f>Rekord_E_DSM!F52</f>
        <v>0.0003828703703703704</v>
      </c>
      <c r="H17" s="102" t="str">
        <f>Rekord_E_DSM!C50</f>
        <v>AK 65</v>
      </c>
    </row>
    <row r="18" spans="5:8" ht="12.75">
      <c r="E18" s="74">
        <f>Rekord_E_DSM!F53</f>
        <v>0.0003599537037037037</v>
      </c>
      <c r="F18" s="74">
        <f>Rekord_E_DSM!F54</f>
        <v>0.00042708333333333335</v>
      </c>
      <c r="G18" s="74">
        <f>Rekord_E_DSM!F55</f>
        <v>0.0002957175925925926</v>
      </c>
      <c r="H18" s="102" t="str">
        <f>Rekord_E_DSM!C53</f>
        <v>AK 65</v>
      </c>
    </row>
    <row r="19" spans="5:8" ht="12.75">
      <c r="E19" s="74">
        <f>Rekord_E_DSM!F56</f>
        <v>0.00044675925925925927</v>
      </c>
      <c r="F19" s="74">
        <f>Rekord_E_DSM!F57</f>
        <v>0.0005416666666666666</v>
      </c>
      <c r="G19" s="74">
        <f>Rekord_E_DSM!F58</f>
        <v>0.0003638888888888889</v>
      </c>
      <c r="H19" s="102" t="str">
        <f>Rekord_E_DSM!C56</f>
        <v>AK 70</v>
      </c>
    </row>
    <row r="20" spans="5:8" ht="12.75">
      <c r="E20" s="74">
        <f>Rekord_E_DSM!F59</f>
        <v>0.0003729166666666667</v>
      </c>
      <c r="F20" s="74">
        <f>Rekord_E_DSM!F60</f>
        <v>0.0004685185185185185</v>
      </c>
      <c r="G20" s="74">
        <f>Rekord_E_DSM!F61</f>
        <v>0.00028275462962962965</v>
      </c>
      <c r="H20" s="102" t="str">
        <f>Rekord_E_DSM!C59</f>
        <v>AK 70</v>
      </c>
    </row>
    <row r="21" spans="5:8" ht="12.75">
      <c r="E21" s="74">
        <f>Rekord_E_DSM!F62</f>
        <v>0.000481712962962963</v>
      </c>
      <c r="F21" s="74">
        <f>Rekord_E_DSM!F63</f>
        <v>0.0005806712962962963</v>
      </c>
      <c r="G21" s="74">
        <f>Rekord_E_DSM!F64</f>
        <v>0.00039849537037037034</v>
      </c>
      <c r="H21" s="102" t="str">
        <f>Rekord_E_DSM!C62</f>
        <v>AK 75</v>
      </c>
    </row>
    <row r="22" spans="5:8" ht="12.75">
      <c r="E22" s="74">
        <f>Rekord_E_DSM!F65</f>
        <v>0.00040590277777777776</v>
      </c>
      <c r="F22" s="74">
        <f>Rekord_E_DSM!F66</f>
        <v>0.0005166666666666667</v>
      </c>
      <c r="G22" s="74">
        <f>Rekord_E_DSM!F67</f>
        <v>0.0002854166666666667</v>
      </c>
      <c r="H22" s="102" t="str">
        <f>Rekord_E_DSM!C65</f>
        <v>AK 75</v>
      </c>
    </row>
    <row r="23" spans="5:8" ht="12.75">
      <c r="E23" s="74">
        <f>Rekord_E_DSM!F68</f>
        <v>0.0005072916666666666</v>
      </c>
      <c r="F23" s="74">
        <f>Rekord_E_DSM!F69</f>
        <v>0.0006848379629629629</v>
      </c>
      <c r="G23" s="74">
        <f>Rekord_E_DSM!F70</f>
        <v>0.00043530092592592595</v>
      </c>
      <c r="H23" s="102" t="str">
        <f>Rekord_E_DSM!C68</f>
        <v>AK 80</v>
      </c>
    </row>
    <row r="24" spans="5:8" ht="12.75">
      <c r="E24" s="74">
        <f>Rekord_E_DSM!F71</f>
        <v>0.00043796296296296297</v>
      </c>
      <c r="F24" s="74">
        <f>Rekord_E_DSM!F72</f>
        <v>0.0005234953703703703</v>
      </c>
      <c r="G24" s="74">
        <f>Rekord_E_DSM!F73</f>
        <v>0.000328587962962963</v>
      </c>
      <c r="H24" s="102" t="str">
        <f>Rekord_E_DSM!C71</f>
        <v>AK 80</v>
      </c>
    </row>
    <row r="25" spans="5:8" ht="12.75">
      <c r="E25" s="74">
        <f>Rekord_E_DSM!F74</f>
        <v>0.00085625</v>
      </c>
      <c r="F25" s="74">
        <f>Rekord_E_DSM!F75</f>
        <v>0.0008403935185185185</v>
      </c>
      <c r="G25" s="74">
        <f>Rekord_E_DSM!F76</f>
        <v>0.0004846064814814815</v>
      </c>
      <c r="H25" s="102" t="str">
        <f>Rekord_E_DSM!C74</f>
        <v>AK 85</v>
      </c>
    </row>
    <row r="26" spans="5:8" ht="12.75">
      <c r="E26" s="74">
        <f>Rekord_E_DSM!F77</f>
        <v>0.0007300925925925926</v>
      </c>
      <c r="F26" s="74">
        <f>Rekord_E_DSM!F78</f>
        <v>0.0007896990740740741</v>
      </c>
      <c r="G26" s="74">
        <f>Rekord_E_DSM!F79</f>
        <v>0.0004359953703703704</v>
      </c>
      <c r="H26" s="102" t="str">
        <f>Rekord_E_DSM!C77</f>
        <v>AK 85</v>
      </c>
    </row>
    <row r="27" spans="5:8" ht="12.75">
      <c r="E27" s="74">
        <f>Rekord_E_DSM!F80</f>
        <v>0.001004050925925926</v>
      </c>
      <c r="F27" s="74">
        <f>Rekord_E_DSM!F81</f>
        <v>0.000979050925925926</v>
      </c>
      <c r="G27" s="74">
        <f>Rekord_E_DSM!F82</f>
        <v>0.0005564814814814815</v>
      </c>
      <c r="H27" s="102" t="str">
        <f>Rekord_E_DSM!C80</f>
        <v>AK 90</v>
      </c>
    </row>
    <row r="28" spans="5:8" ht="12.75">
      <c r="E28" s="74">
        <f>Rekord_E_DSM!F83</f>
        <v>0.0008680555555555555</v>
      </c>
      <c r="F28" s="74">
        <f>Rekord_E_DSM!F84</f>
        <v>0.0008680555555555555</v>
      </c>
      <c r="G28" s="74">
        <f>Rekord_E_DSM!F85</f>
        <v>0.0005208333333333333</v>
      </c>
      <c r="H28" s="102" t="str">
        <f>Rekord_E_DSM!C83</f>
        <v>AK 90</v>
      </c>
    </row>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Tabelle14">
    <pageSetUpPr fitToPage="1"/>
  </sheetPr>
  <dimension ref="A1:Q99"/>
  <sheetViews>
    <sheetView zoomScalePageLayoutView="0" workbookViewId="0" topLeftCell="A1">
      <pane xSplit="7" ySplit="2" topLeftCell="H3" activePane="bottomRight" state="frozen"/>
      <selection pane="topLeft" activeCell="A29" sqref="A29"/>
      <selection pane="topRight" activeCell="A29" sqref="A29"/>
      <selection pane="bottomLeft" activeCell="A29" sqref="A29"/>
      <selection pane="bottomRight" activeCell="C3" sqref="C3"/>
    </sheetView>
  </sheetViews>
  <sheetFormatPr defaultColWidth="9.140625" defaultRowHeight="12.75" outlineLevelCol="1"/>
  <cols>
    <col min="1" max="1" width="24.8515625" style="22" customWidth="1"/>
    <col min="2" max="2" width="7.8515625" style="22" customWidth="1"/>
    <col min="3" max="3" width="12.00390625" style="0" customWidth="1"/>
    <col min="4" max="4" width="13.8515625" style="0" customWidth="1"/>
    <col min="5" max="5" width="20.140625" style="0" customWidth="1"/>
    <col min="6" max="6" width="9.57421875" style="0" customWidth="1"/>
    <col min="7" max="7" width="10.8515625" style="0" customWidth="1"/>
    <col min="8" max="8" width="26.28125" style="22" customWidth="1"/>
    <col min="9" max="9" width="16.140625" style="24" customWidth="1" outlineLevel="1"/>
    <col min="10" max="10" width="11.421875" style="22" customWidth="1"/>
    <col min="11" max="17" width="7.8515625" style="22" customWidth="1" outlineLevel="1"/>
  </cols>
  <sheetData>
    <row r="1" spans="1:17" s="34" customFormat="1" ht="81" customHeight="1">
      <c r="A1" s="105" t="s">
        <v>37</v>
      </c>
      <c r="B1" s="105" t="s">
        <v>7</v>
      </c>
      <c r="C1" s="106" t="s">
        <v>1</v>
      </c>
      <c r="D1" s="106" t="s">
        <v>2</v>
      </c>
      <c r="E1" s="106" t="s">
        <v>14</v>
      </c>
      <c r="F1" s="108" t="s">
        <v>5</v>
      </c>
      <c r="G1" s="116" t="s">
        <v>101</v>
      </c>
      <c r="H1" s="117" t="s">
        <v>13</v>
      </c>
      <c r="I1" s="110" t="s">
        <v>57</v>
      </c>
      <c r="J1" s="161" t="s">
        <v>48</v>
      </c>
      <c r="K1" s="112" t="s">
        <v>49</v>
      </c>
      <c r="L1" s="112" t="s">
        <v>50</v>
      </c>
      <c r="M1" s="112" t="s">
        <v>51</v>
      </c>
      <c r="N1" s="112" t="s">
        <v>52</v>
      </c>
      <c r="O1" s="114" t="s">
        <v>104</v>
      </c>
      <c r="P1" s="114" t="s">
        <v>53</v>
      </c>
      <c r="Q1" s="114" t="s">
        <v>54</v>
      </c>
    </row>
    <row r="2" spans="1:17" ht="12.75">
      <c r="A2" s="158"/>
      <c r="B2" s="159"/>
      <c r="C2" s="159"/>
      <c r="D2" s="159"/>
      <c r="E2" s="159"/>
      <c r="F2" s="159"/>
      <c r="G2" s="159"/>
      <c r="H2" s="159"/>
      <c r="I2" s="160"/>
      <c r="J2" s="161"/>
      <c r="K2" s="166" t="s">
        <v>165</v>
      </c>
      <c r="L2" s="167"/>
      <c r="M2" s="167"/>
      <c r="N2" s="167"/>
      <c r="O2" s="166" t="s">
        <v>166</v>
      </c>
      <c r="P2" s="167"/>
      <c r="Q2" s="167"/>
    </row>
    <row r="3" spans="1:17" ht="12.75">
      <c r="A3" s="29">
        <f>IF(D3&lt;&gt;"",'Gesamt-Meldung'!$C$2,"")</f>
      </c>
      <c r="B3" s="29">
        <f>IF(D3&lt;&gt;"",'Gesamt-Meldung'!$J$2,"")</f>
      </c>
      <c r="C3" s="30"/>
      <c r="D3" s="30"/>
      <c r="E3" s="30"/>
      <c r="F3" s="31">
        <f aca="true" t="shared" si="0" ref="F3:F66">IF(A3&lt;&gt;"",J3,"")</f>
      </c>
      <c r="G3" s="26"/>
      <c r="H3" s="23"/>
      <c r="I3" s="26"/>
      <c r="J3" s="28">
        <f aca="true" t="shared" si="1" ref="J3:J66">GesamtpunkteM(C3,D3,K3:Q3)</f>
        <v>0</v>
      </c>
      <c r="K3" s="27"/>
      <c r="L3" s="27"/>
      <c r="M3" s="27"/>
      <c r="N3" s="27"/>
      <c r="O3" s="27"/>
      <c r="P3" s="27"/>
      <c r="Q3" s="27"/>
    </row>
    <row r="4" spans="1:17" ht="12.75">
      <c r="A4" s="29">
        <f>IF(D4&lt;&gt;"",'Gesamt-Meldung'!$C$2,"")</f>
      </c>
      <c r="B4" s="29">
        <f>IF(D4&lt;&gt;"",'Gesamt-Meldung'!$J$2,"")</f>
      </c>
      <c r="C4" s="30"/>
      <c r="D4" s="30"/>
      <c r="E4" s="30"/>
      <c r="F4" s="31">
        <f t="shared" si="0"/>
      </c>
      <c r="G4" s="26"/>
      <c r="H4" s="23"/>
      <c r="I4" s="26"/>
      <c r="J4" s="28">
        <f t="shared" si="1"/>
        <v>0</v>
      </c>
      <c r="K4" s="27"/>
      <c r="L4" s="27"/>
      <c r="M4" s="27"/>
      <c r="N4" s="27"/>
      <c r="O4" s="27"/>
      <c r="P4" s="27"/>
      <c r="Q4" s="27"/>
    </row>
    <row r="5" spans="1:17" ht="12.75">
      <c r="A5" s="29">
        <f>IF(D5&lt;&gt;"",'Gesamt-Meldung'!$C$2,"")</f>
      </c>
      <c r="B5" s="29">
        <f>IF(D5&lt;&gt;"",'Gesamt-Meldung'!$J$2,"")</f>
      </c>
      <c r="C5" s="30"/>
      <c r="D5" s="30"/>
      <c r="E5" s="30"/>
      <c r="F5" s="31">
        <f>IF(A5&lt;&gt;"",J5,"")</f>
      </c>
      <c r="G5" s="26"/>
      <c r="H5" s="23"/>
      <c r="I5" s="26"/>
      <c r="J5" s="28">
        <f t="shared" si="1"/>
        <v>0</v>
      </c>
      <c r="K5" s="27"/>
      <c r="L5" s="27"/>
      <c r="M5" s="27"/>
      <c r="N5" s="27"/>
      <c r="O5" s="27"/>
      <c r="P5" s="27"/>
      <c r="Q5" s="27"/>
    </row>
    <row r="6" spans="1:17" ht="12.75">
      <c r="A6" s="29">
        <f>IF(D6&lt;&gt;"",'Gesamt-Meldung'!$C$2,"")</f>
      </c>
      <c r="B6" s="29">
        <f>IF(D6&lt;&gt;"",'Gesamt-Meldung'!$J$2,"")</f>
      </c>
      <c r="C6" s="30"/>
      <c r="D6" s="30"/>
      <c r="E6" s="30"/>
      <c r="F6" s="31">
        <f t="shared" si="0"/>
      </c>
      <c r="G6" s="26"/>
      <c r="H6" s="23"/>
      <c r="I6" s="26"/>
      <c r="J6" s="28">
        <f t="shared" si="1"/>
        <v>0</v>
      </c>
      <c r="K6" s="27"/>
      <c r="L6" s="27"/>
      <c r="M6" s="27"/>
      <c r="N6" s="27"/>
      <c r="O6" s="27"/>
      <c r="P6" s="27"/>
      <c r="Q6" s="27"/>
    </row>
    <row r="7" spans="1:17" ht="12.75">
      <c r="A7" s="29">
        <f>IF(D7&lt;&gt;"",'Gesamt-Meldung'!$C$2,"")</f>
      </c>
      <c r="B7" s="29">
        <f>IF(D7&lt;&gt;"",'Gesamt-Meldung'!$J$2,"")</f>
      </c>
      <c r="C7" s="30"/>
      <c r="D7" s="30"/>
      <c r="E7" s="30"/>
      <c r="F7" s="31">
        <f t="shared" si="0"/>
      </c>
      <c r="G7" s="26"/>
      <c r="H7" s="23"/>
      <c r="I7" s="26"/>
      <c r="J7" s="28">
        <f t="shared" si="1"/>
        <v>0</v>
      </c>
      <c r="K7" s="27"/>
      <c r="L7" s="27"/>
      <c r="M7" s="27"/>
      <c r="N7" s="27"/>
      <c r="O7" s="27"/>
      <c r="P7" s="27"/>
      <c r="Q7" s="27"/>
    </row>
    <row r="8" spans="1:17" ht="12.75">
      <c r="A8" s="29">
        <f>IF(D8&lt;&gt;"",'Gesamt-Meldung'!$C$2,"")</f>
      </c>
      <c r="B8" s="29">
        <f>IF(D8&lt;&gt;"",'Gesamt-Meldung'!$J$2,"")</f>
      </c>
      <c r="C8" s="30"/>
      <c r="D8" s="30"/>
      <c r="E8" s="30"/>
      <c r="F8" s="31">
        <f t="shared" si="0"/>
      </c>
      <c r="G8" s="26"/>
      <c r="H8" s="23"/>
      <c r="I8" s="26"/>
      <c r="J8" s="28">
        <f t="shared" si="1"/>
        <v>0</v>
      </c>
      <c r="K8" s="27"/>
      <c r="L8" s="27"/>
      <c r="M8" s="27"/>
      <c r="N8" s="27"/>
      <c r="O8" s="27"/>
      <c r="P8" s="27"/>
      <c r="Q8" s="27"/>
    </row>
    <row r="9" spans="1:17" ht="12.75">
      <c r="A9" s="29">
        <f>IF(D9&lt;&gt;"",'Gesamt-Meldung'!$C$2,"")</f>
      </c>
      <c r="B9" s="29">
        <f>IF(D9&lt;&gt;"",'Gesamt-Meldung'!$J$2,"")</f>
      </c>
      <c r="C9" s="30"/>
      <c r="D9" s="30"/>
      <c r="E9" s="30"/>
      <c r="F9" s="31">
        <f t="shared" si="0"/>
      </c>
      <c r="G9" s="26"/>
      <c r="H9" s="23"/>
      <c r="I9" s="26"/>
      <c r="J9" s="28">
        <f t="shared" si="1"/>
        <v>0</v>
      </c>
      <c r="K9" s="27"/>
      <c r="L9" s="27"/>
      <c r="M9" s="27"/>
      <c r="N9" s="27"/>
      <c r="O9" s="27"/>
      <c r="P9" s="27"/>
      <c r="Q9" s="27"/>
    </row>
    <row r="10" spans="1:17" ht="12.75">
      <c r="A10" s="29">
        <f>IF(D10&lt;&gt;"",'Gesamt-Meldung'!$C$2,"")</f>
      </c>
      <c r="B10" s="29">
        <f>IF(D10&lt;&gt;"",'Gesamt-Meldung'!$J$2,"")</f>
      </c>
      <c r="C10" s="30"/>
      <c r="D10" s="30"/>
      <c r="E10" s="30"/>
      <c r="F10" s="31">
        <f t="shared" si="0"/>
      </c>
      <c r="G10" s="26"/>
      <c r="H10" s="23"/>
      <c r="I10" s="26"/>
      <c r="J10" s="28">
        <f t="shared" si="1"/>
        <v>0</v>
      </c>
      <c r="K10" s="27"/>
      <c r="L10" s="27"/>
      <c r="M10" s="27"/>
      <c r="N10" s="27"/>
      <c r="O10" s="27"/>
      <c r="P10" s="27"/>
      <c r="Q10" s="27"/>
    </row>
    <row r="11" spans="1:17" ht="12.75">
      <c r="A11" s="29">
        <f>IF(D11&lt;&gt;"",'Gesamt-Meldung'!$C$2,"")</f>
      </c>
      <c r="B11" s="29">
        <f>IF(D11&lt;&gt;"",'Gesamt-Meldung'!$J$2,"")</f>
      </c>
      <c r="C11" s="30"/>
      <c r="D11" s="30"/>
      <c r="E11" s="30"/>
      <c r="F11" s="31">
        <f t="shared" si="0"/>
      </c>
      <c r="G11" s="26"/>
      <c r="H11" s="23"/>
      <c r="I11" s="26"/>
      <c r="J11" s="28">
        <f t="shared" si="1"/>
        <v>0</v>
      </c>
      <c r="K11" s="27"/>
      <c r="L11" s="27"/>
      <c r="M11" s="27"/>
      <c r="N11" s="27"/>
      <c r="O11" s="27"/>
      <c r="P11" s="27"/>
      <c r="Q11" s="27"/>
    </row>
    <row r="12" spans="1:17" ht="12.75">
      <c r="A12" s="29">
        <f>IF(D12&lt;&gt;"",'Gesamt-Meldung'!$C$2,"")</f>
      </c>
      <c r="B12" s="29">
        <f>IF(D12&lt;&gt;"",'Gesamt-Meldung'!$J$2,"")</f>
      </c>
      <c r="C12" s="30"/>
      <c r="D12" s="30"/>
      <c r="E12" s="30"/>
      <c r="F12" s="31">
        <f t="shared" si="0"/>
      </c>
      <c r="G12" s="26"/>
      <c r="H12" s="23"/>
      <c r="I12" s="26"/>
      <c r="J12" s="28">
        <f t="shared" si="1"/>
        <v>0</v>
      </c>
      <c r="K12" s="27"/>
      <c r="L12" s="27"/>
      <c r="M12" s="27"/>
      <c r="N12" s="27"/>
      <c r="O12" s="27"/>
      <c r="P12" s="27"/>
      <c r="Q12" s="27"/>
    </row>
    <row r="13" spans="1:17" ht="12.75">
      <c r="A13" s="29">
        <f>IF(D13&lt;&gt;"",'Gesamt-Meldung'!$C$2,"")</f>
      </c>
      <c r="B13" s="29">
        <f>IF(D13&lt;&gt;"",'Gesamt-Meldung'!$J$2,"")</f>
      </c>
      <c r="C13" s="30"/>
      <c r="D13" s="30"/>
      <c r="E13" s="30"/>
      <c r="F13" s="31">
        <f t="shared" si="0"/>
      </c>
      <c r="G13" s="26"/>
      <c r="H13" s="23"/>
      <c r="I13" s="26"/>
      <c r="J13" s="28">
        <f t="shared" si="1"/>
        <v>0</v>
      </c>
      <c r="K13" s="27"/>
      <c r="L13" s="27"/>
      <c r="M13" s="27"/>
      <c r="N13" s="27"/>
      <c r="O13" s="27"/>
      <c r="P13" s="27"/>
      <c r="Q13" s="27"/>
    </row>
    <row r="14" spans="1:17" ht="12.75">
      <c r="A14" s="29">
        <f>IF(D14&lt;&gt;"",'Gesamt-Meldung'!$C$2,"")</f>
      </c>
      <c r="B14" s="29">
        <f>IF(D14&lt;&gt;"",'Gesamt-Meldung'!$J$2,"")</f>
      </c>
      <c r="C14" s="30"/>
      <c r="D14" s="30"/>
      <c r="E14" s="30"/>
      <c r="F14" s="31">
        <f t="shared" si="0"/>
      </c>
      <c r="G14" s="26"/>
      <c r="H14" s="23"/>
      <c r="I14" s="26"/>
      <c r="J14" s="28">
        <f t="shared" si="1"/>
        <v>0</v>
      </c>
      <c r="K14" s="27"/>
      <c r="L14" s="27"/>
      <c r="M14" s="27"/>
      <c r="N14" s="27"/>
      <c r="O14" s="27"/>
      <c r="P14" s="27"/>
      <c r="Q14" s="27"/>
    </row>
    <row r="15" spans="1:17" ht="12.75">
      <c r="A15" s="29">
        <f>IF(D15&lt;&gt;"",'Gesamt-Meldung'!$C$2,"")</f>
      </c>
      <c r="B15" s="29">
        <f>IF(D15&lt;&gt;"",'Gesamt-Meldung'!$J$2,"")</f>
      </c>
      <c r="C15" s="30"/>
      <c r="D15" s="30"/>
      <c r="E15" s="30"/>
      <c r="F15" s="31">
        <f t="shared" si="0"/>
      </c>
      <c r="G15" s="26"/>
      <c r="H15" s="23"/>
      <c r="I15" s="26"/>
      <c r="J15" s="28">
        <f t="shared" si="1"/>
        <v>0</v>
      </c>
      <c r="K15" s="27"/>
      <c r="L15" s="27"/>
      <c r="M15" s="27"/>
      <c r="N15" s="27"/>
      <c r="O15" s="27"/>
      <c r="P15" s="27"/>
      <c r="Q15" s="27"/>
    </row>
    <row r="16" spans="1:17" ht="12.75">
      <c r="A16" s="29">
        <f>IF(D16&lt;&gt;"",'Gesamt-Meldung'!$C$2,"")</f>
      </c>
      <c r="B16" s="29">
        <f>IF(D16&lt;&gt;"",'Gesamt-Meldung'!$J$2,"")</f>
      </c>
      <c r="C16" s="30"/>
      <c r="D16" s="30"/>
      <c r="E16" s="30"/>
      <c r="F16" s="31">
        <f t="shared" si="0"/>
      </c>
      <c r="G16" s="26"/>
      <c r="H16" s="23"/>
      <c r="I16" s="26"/>
      <c r="J16" s="28">
        <f t="shared" si="1"/>
        <v>0</v>
      </c>
      <c r="K16" s="27"/>
      <c r="L16" s="27"/>
      <c r="M16" s="27"/>
      <c r="N16" s="27"/>
      <c r="O16" s="27"/>
      <c r="P16" s="27"/>
      <c r="Q16" s="27"/>
    </row>
    <row r="17" spans="1:17" ht="12.75">
      <c r="A17" s="29">
        <f>IF(D17&lt;&gt;"",'Gesamt-Meldung'!$C$2,"")</f>
      </c>
      <c r="B17" s="29">
        <f>IF(D17&lt;&gt;"",'Gesamt-Meldung'!$J$2,"")</f>
      </c>
      <c r="C17" s="30"/>
      <c r="D17" s="30"/>
      <c r="E17" s="30"/>
      <c r="F17" s="31">
        <f t="shared" si="0"/>
      </c>
      <c r="G17" s="26"/>
      <c r="H17" s="23"/>
      <c r="I17" s="26"/>
      <c r="J17" s="28">
        <f t="shared" si="1"/>
        <v>0</v>
      </c>
      <c r="K17" s="27"/>
      <c r="L17" s="27"/>
      <c r="M17" s="27"/>
      <c r="N17" s="27"/>
      <c r="O17" s="27"/>
      <c r="P17" s="27"/>
      <c r="Q17" s="27"/>
    </row>
    <row r="18" spans="1:17" ht="12.75">
      <c r="A18" s="29">
        <f>IF(D18&lt;&gt;"",'Gesamt-Meldung'!$C$2,"")</f>
      </c>
      <c r="B18" s="29">
        <f>IF(D18&lt;&gt;"",'Gesamt-Meldung'!$J$2,"")</f>
      </c>
      <c r="C18" s="30"/>
      <c r="D18" s="30"/>
      <c r="E18" s="30"/>
      <c r="F18" s="31">
        <f t="shared" si="0"/>
      </c>
      <c r="G18" s="26"/>
      <c r="H18" s="23"/>
      <c r="I18" s="26"/>
      <c r="J18" s="28">
        <f t="shared" si="1"/>
        <v>0</v>
      </c>
      <c r="K18" s="27"/>
      <c r="L18" s="27"/>
      <c r="M18" s="27"/>
      <c r="N18" s="27"/>
      <c r="O18" s="27"/>
      <c r="P18" s="27"/>
      <c r="Q18" s="27"/>
    </row>
    <row r="19" spans="1:17" ht="12.75">
      <c r="A19" s="29">
        <f>IF(D19&lt;&gt;"",'Gesamt-Meldung'!$C$2,"")</f>
      </c>
      <c r="B19" s="29">
        <f>IF(D19&lt;&gt;"",'Gesamt-Meldung'!$J$2,"")</f>
      </c>
      <c r="C19" s="30"/>
      <c r="D19" s="30"/>
      <c r="E19" s="30">
        <f aca="true" t="shared" si="2" ref="E19:E28">IF(A19&lt;&gt;"",A19,"")</f>
      </c>
      <c r="F19" s="31">
        <f t="shared" si="0"/>
      </c>
      <c r="G19" s="26"/>
      <c r="H19" s="23"/>
      <c r="I19" s="26"/>
      <c r="J19" s="28">
        <f t="shared" si="1"/>
        <v>0</v>
      </c>
      <c r="K19" s="27"/>
      <c r="L19" s="27"/>
      <c r="M19" s="27"/>
      <c r="N19" s="27"/>
      <c r="O19" s="27"/>
      <c r="P19" s="27"/>
      <c r="Q19" s="27"/>
    </row>
    <row r="20" spans="1:17" ht="12.75">
      <c r="A20" s="29">
        <f>IF(D20&lt;&gt;"",'Gesamt-Meldung'!$C$2,"")</f>
      </c>
      <c r="B20" s="29">
        <f>IF(D20&lt;&gt;"",'Gesamt-Meldung'!$J$2,"")</f>
      </c>
      <c r="C20" s="30"/>
      <c r="D20" s="30"/>
      <c r="E20" s="30">
        <f t="shared" si="2"/>
      </c>
      <c r="F20" s="31">
        <f t="shared" si="0"/>
      </c>
      <c r="G20" s="26"/>
      <c r="H20" s="23"/>
      <c r="I20" s="26"/>
      <c r="J20" s="28">
        <f t="shared" si="1"/>
        <v>0</v>
      </c>
      <c r="K20" s="27"/>
      <c r="L20" s="27"/>
      <c r="M20" s="27"/>
      <c r="N20" s="27"/>
      <c r="O20" s="27"/>
      <c r="P20" s="27"/>
      <c r="Q20" s="27"/>
    </row>
    <row r="21" spans="1:17" ht="12.75">
      <c r="A21" s="29">
        <f>IF(D21&lt;&gt;"",'Gesamt-Meldung'!$C$2,"")</f>
      </c>
      <c r="B21" s="29">
        <f>IF(D21&lt;&gt;"",'Gesamt-Meldung'!$J$2,"")</f>
      </c>
      <c r="C21" s="30"/>
      <c r="D21" s="30"/>
      <c r="E21" s="30">
        <f t="shared" si="2"/>
      </c>
      <c r="F21" s="31">
        <f t="shared" si="0"/>
      </c>
      <c r="G21" s="26"/>
      <c r="H21" s="23"/>
      <c r="I21" s="26"/>
      <c r="J21" s="28">
        <f t="shared" si="1"/>
        <v>0</v>
      </c>
      <c r="K21" s="27"/>
      <c r="L21" s="27"/>
      <c r="M21" s="27"/>
      <c r="N21" s="27"/>
      <c r="O21" s="27"/>
      <c r="P21" s="27"/>
      <c r="Q21" s="27"/>
    </row>
    <row r="22" spans="1:17" ht="12.75">
      <c r="A22" s="29">
        <f>IF(D22&lt;&gt;"",'Gesamt-Meldung'!$C$2,"")</f>
      </c>
      <c r="B22" s="29">
        <f>IF(D22&lt;&gt;"",'Gesamt-Meldung'!$J$2,"")</f>
      </c>
      <c r="C22" s="30"/>
      <c r="D22" s="30"/>
      <c r="E22" s="30">
        <f t="shared" si="2"/>
      </c>
      <c r="F22" s="31">
        <f t="shared" si="0"/>
      </c>
      <c r="G22" s="26"/>
      <c r="H22" s="23"/>
      <c r="I22" s="26"/>
      <c r="J22" s="28">
        <f t="shared" si="1"/>
        <v>0</v>
      </c>
      <c r="K22" s="27"/>
      <c r="L22" s="27"/>
      <c r="M22" s="27"/>
      <c r="N22" s="27"/>
      <c r="O22" s="27"/>
      <c r="P22" s="27"/>
      <c r="Q22" s="27"/>
    </row>
    <row r="23" spans="1:17" ht="12.75">
      <c r="A23" s="29">
        <f>IF(D23&lt;&gt;"",'Gesamt-Meldung'!$C$2,"")</f>
      </c>
      <c r="B23" s="29">
        <f>IF(D23&lt;&gt;"",'Gesamt-Meldung'!$J$2,"")</f>
      </c>
      <c r="C23" s="30"/>
      <c r="D23" s="30"/>
      <c r="E23" s="30">
        <f t="shared" si="2"/>
      </c>
      <c r="F23" s="31">
        <f t="shared" si="0"/>
      </c>
      <c r="G23" s="26"/>
      <c r="H23" s="23"/>
      <c r="I23" s="26"/>
      <c r="J23" s="28">
        <f t="shared" si="1"/>
        <v>0</v>
      </c>
      <c r="K23" s="27"/>
      <c r="L23" s="27"/>
      <c r="M23" s="27"/>
      <c r="N23" s="27"/>
      <c r="O23" s="27"/>
      <c r="P23" s="27"/>
      <c r="Q23" s="27"/>
    </row>
    <row r="24" spans="1:17" ht="12.75">
      <c r="A24" s="29">
        <f>IF(D24&lt;&gt;"",'Gesamt-Meldung'!$C$2,"")</f>
      </c>
      <c r="B24" s="29">
        <f>IF(D24&lt;&gt;"",'Gesamt-Meldung'!$J$2,"")</f>
      </c>
      <c r="C24" s="30"/>
      <c r="D24" s="30"/>
      <c r="E24" s="30">
        <f t="shared" si="2"/>
      </c>
      <c r="F24" s="31">
        <f t="shared" si="0"/>
      </c>
      <c r="G24" s="26"/>
      <c r="H24" s="23"/>
      <c r="I24" s="26"/>
      <c r="J24" s="28">
        <f t="shared" si="1"/>
        <v>0</v>
      </c>
      <c r="K24" s="27"/>
      <c r="L24" s="27"/>
      <c r="M24" s="27"/>
      <c r="N24" s="27"/>
      <c r="O24" s="27"/>
      <c r="P24" s="27"/>
      <c r="Q24" s="27"/>
    </row>
    <row r="25" spans="1:17" ht="12.75">
      <c r="A25" s="29">
        <f>IF(D25&lt;&gt;"",'Gesamt-Meldung'!$C$2,"")</f>
      </c>
      <c r="B25" s="29">
        <f>IF(D25&lt;&gt;"",'Gesamt-Meldung'!$J$2,"")</f>
      </c>
      <c r="C25" s="30"/>
      <c r="D25" s="30"/>
      <c r="E25" s="30">
        <f t="shared" si="2"/>
      </c>
      <c r="F25" s="31">
        <f t="shared" si="0"/>
      </c>
      <c r="G25" s="26"/>
      <c r="H25" s="23"/>
      <c r="I25" s="26"/>
      <c r="J25" s="28">
        <f t="shared" si="1"/>
        <v>0</v>
      </c>
      <c r="K25" s="27"/>
      <c r="L25" s="27"/>
      <c r="M25" s="27"/>
      <c r="N25" s="27"/>
      <c r="O25" s="27"/>
      <c r="P25" s="27"/>
      <c r="Q25" s="27"/>
    </row>
    <row r="26" spans="1:17" ht="12.75">
      <c r="A26" s="29">
        <f>IF(D26&lt;&gt;"",'Gesamt-Meldung'!$C$2,"")</f>
      </c>
      <c r="B26" s="29">
        <f>IF(D26&lt;&gt;"",'Gesamt-Meldung'!$J$2,"")</f>
      </c>
      <c r="C26" s="30"/>
      <c r="D26" s="30"/>
      <c r="E26" s="30">
        <f t="shared" si="2"/>
      </c>
      <c r="F26" s="31">
        <f t="shared" si="0"/>
      </c>
      <c r="G26" s="26"/>
      <c r="H26" s="23"/>
      <c r="I26" s="26"/>
      <c r="J26" s="28">
        <f t="shared" si="1"/>
        <v>0</v>
      </c>
      <c r="K26" s="27"/>
      <c r="L26" s="27"/>
      <c r="M26" s="27"/>
      <c r="N26" s="27"/>
      <c r="O26" s="27"/>
      <c r="P26" s="27"/>
      <c r="Q26" s="27"/>
    </row>
    <row r="27" spans="1:17" ht="12.75">
      <c r="A27" s="29">
        <f>IF(D27&lt;&gt;"",'Gesamt-Meldung'!$C$2,"")</f>
      </c>
      <c r="B27" s="29">
        <f>IF(D27&lt;&gt;"",'Gesamt-Meldung'!$J$2,"")</f>
      </c>
      <c r="C27" s="30"/>
      <c r="D27" s="30"/>
      <c r="E27" s="30">
        <f t="shared" si="2"/>
      </c>
      <c r="F27" s="31">
        <f t="shared" si="0"/>
      </c>
      <c r="G27" s="26"/>
      <c r="H27" s="23"/>
      <c r="I27" s="26"/>
      <c r="J27" s="28">
        <f t="shared" si="1"/>
        <v>0</v>
      </c>
      <c r="K27" s="27"/>
      <c r="L27" s="27"/>
      <c r="M27" s="27"/>
      <c r="N27" s="27"/>
      <c r="O27" s="27"/>
      <c r="P27" s="27"/>
      <c r="Q27" s="27"/>
    </row>
    <row r="28" spans="1:17" ht="12.75">
      <c r="A28" s="29">
        <f>IF(D28&lt;&gt;"",'Gesamt-Meldung'!$C$2,"")</f>
      </c>
      <c r="B28" s="29">
        <f>IF(D28&lt;&gt;"",'Gesamt-Meldung'!$J$2,"")</f>
      </c>
      <c r="C28" s="30"/>
      <c r="D28" s="30"/>
      <c r="E28" s="30">
        <f t="shared" si="2"/>
      </c>
      <c r="F28" s="31">
        <f t="shared" si="0"/>
      </c>
      <c r="G28" s="26"/>
      <c r="H28" s="23"/>
      <c r="I28" s="26"/>
      <c r="J28" s="28">
        <f t="shared" si="1"/>
        <v>0</v>
      </c>
      <c r="K28" s="27"/>
      <c r="L28" s="27"/>
      <c r="M28" s="27"/>
      <c r="N28" s="27"/>
      <c r="O28" s="27"/>
      <c r="P28" s="27"/>
      <c r="Q28" s="27"/>
    </row>
    <row r="29" spans="1:17" ht="12.75">
      <c r="A29" s="29">
        <f>IF(D29&lt;&gt;"",'Gesamt-Meldung'!$C$2,"")</f>
      </c>
      <c r="B29" s="29">
        <f>IF(D29&lt;&gt;"",'Gesamt-Meldung'!$J$2,"")</f>
      </c>
      <c r="C29" s="30"/>
      <c r="D29" s="30"/>
      <c r="E29" s="30">
        <f aca="true" t="shared" si="3" ref="E29:E67">IF(A29&lt;&gt;"",A29,"")</f>
      </c>
      <c r="F29" s="31">
        <f t="shared" si="0"/>
      </c>
      <c r="G29" s="26"/>
      <c r="H29" s="23"/>
      <c r="I29" s="26"/>
      <c r="J29" s="28">
        <f t="shared" si="1"/>
        <v>0</v>
      </c>
      <c r="K29" s="27"/>
      <c r="L29" s="27"/>
      <c r="M29" s="27"/>
      <c r="N29" s="27"/>
      <c r="O29" s="27"/>
      <c r="P29" s="27"/>
      <c r="Q29" s="27"/>
    </row>
    <row r="30" spans="1:17" ht="12.75">
      <c r="A30" s="29">
        <f>IF(D30&lt;&gt;"",'Gesamt-Meldung'!$C$2,"")</f>
      </c>
      <c r="B30" s="29">
        <f>IF(D30&lt;&gt;"",'Gesamt-Meldung'!$J$2,"")</f>
      </c>
      <c r="C30" s="30"/>
      <c r="D30" s="30"/>
      <c r="E30" s="30">
        <f t="shared" si="3"/>
      </c>
      <c r="F30" s="31">
        <f t="shared" si="0"/>
      </c>
      <c r="G30" s="26"/>
      <c r="H30" s="23"/>
      <c r="I30" s="26"/>
      <c r="J30" s="28">
        <f t="shared" si="1"/>
        <v>0</v>
      </c>
      <c r="K30" s="27"/>
      <c r="L30" s="27"/>
      <c r="M30" s="27"/>
      <c r="N30" s="27"/>
      <c r="O30" s="27"/>
      <c r="P30" s="27"/>
      <c r="Q30" s="27"/>
    </row>
    <row r="31" spans="1:17" ht="12.75">
      <c r="A31" s="29">
        <f>IF(D31&lt;&gt;"",'Gesamt-Meldung'!$C$2,"")</f>
      </c>
      <c r="B31" s="29">
        <f>IF(D31&lt;&gt;"",'Gesamt-Meldung'!$J$2,"")</f>
      </c>
      <c r="C31" s="30"/>
      <c r="D31" s="30"/>
      <c r="E31" s="30">
        <f t="shared" si="3"/>
      </c>
      <c r="F31" s="31">
        <f t="shared" si="0"/>
      </c>
      <c r="G31" s="26"/>
      <c r="H31" s="23"/>
      <c r="I31" s="26"/>
      <c r="J31" s="28">
        <f t="shared" si="1"/>
        <v>0</v>
      </c>
      <c r="K31" s="27"/>
      <c r="L31" s="27"/>
      <c r="M31" s="27"/>
      <c r="N31" s="27"/>
      <c r="O31" s="27"/>
      <c r="P31" s="27"/>
      <c r="Q31" s="27"/>
    </row>
    <row r="32" spans="1:17" ht="12.75">
      <c r="A32" s="29">
        <f>IF(D32&lt;&gt;"",'Gesamt-Meldung'!$C$2,"")</f>
      </c>
      <c r="B32" s="29">
        <f>IF(D32&lt;&gt;"",'Gesamt-Meldung'!$J$2,"")</f>
      </c>
      <c r="C32" s="30"/>
      <c r="D32" s="30"/>
      <c r="E32" s="30">
        <f t="shared" si="3"/>
      </c>
      <c r="F32" s="31">
        <f t="shared" si="0"/>
      </c>
      <c r="G32" s="26"/>
      <c r="H32" s="23"/>
      <c r="I32" s="26"/>
      <c r="J32" s="28">
        <f t="shared" si="1"/>
        <v>0</v>
      </c>
      <c r="K32" s="27"/>
      <c r="L32" s="27"/>
      <c r="M32" s="27"/>
      <c r="N32" s="27"/>
      <c r="O32" s="27"/>
      <c r="P32" s="27"/>
      <c r="Q32" s="27"/>
    </row>
    <row r="33" spans="1:17" ht="12.75">
      <c r="A33" s="29">
        <f>IF(D33&lt;&gt;"",'Gesamt-Meldung'!$C$2,"")</f>
      </c>
      <c r="B33" s="29">
        <f>IF(D33&lt;&gt;"",'Gesamt-Meldung'!$J$2,"")</f>
      </c>
      <c r="C33" s="30"/>
      <c r="D33" s="30"/>
      <c r="E33" s="30">
        <f t="shared" si="3"/>
      </c>
      <c r="F33" s="31">
        <f t="shared" si="0"/>
      </c>
      <c r="G33" s="26"/>
      <c r="H33" s="23"/>
      <c r="I33" s="26"/>
      <c r="J33" s="28">
        <f t="shared" si="1"/>
        <v>0</v>
      </c>
      <c r="K33" s="27"/>
      <c r="L33" s="27"/>
      <c r="M33" s="27"/>
      <c r="N33" s="27"/>
      <c r="O33" s="27"/>
      <c r="P33" s="27"/>
      <c r="Q33" s="27"/>
    </row>
    <row r="34" spans="1:17" ht="12.75">
      <c r="A34" s="29">
        <f>IF(D34&lt;&gt;"",'Gesamt-Meldung'!$C$2,"")</f>
      </c>
      <c r="B34" s="29">
        <f>IF(D34&lt;&gt;"",'Gesamt-Meldung'!$J$2,"")</f>
      </c>
      <c r="C34" s="30"/>
      <c r="D34" s="30"/>
      <c r="E34" s="30">
        <f t="shared" si="3"/>
      </c>
      <c r="F34" s="31">
        <f t="shared" si="0"/>
      </c>
      <c r="G34" s="26"/>
      <c r="H34" s="23"/>
      <c r="I34" s="26"/>
      <c r="J34" s="28">
        <f t="shared" si="1"/>
        <v>0</v>
      </c>
      <c r="K34" s="27"/>
      <c r="L34" s="27"/>
      <c r="M34" s="27"/>
      <c r="N34" s="27"/>
      <c r="O34" s="27"/>
      <c r="P34" s="27"/>
      <c r="Q34" s="27"/>
    </row>
    <row r="35" spans="1:17" ht="12.75">
      <c r="A35" s="29">
        <f>IF(D35&lt;&gt;"",'Gesamt-Meldung'!$C$2,"")</f>
      </c>
      <c r="B35" s="29">
        <f>IF(D35&lt;&gt;"",'Gesamt-Meldung'!$J$2,"")</f>
      </c>
      <c r="C35" s="30"/>
      <c r="D35" s="30"/>
      <c r="E35" s="30">
        <f t="shared" si="3"/>
      </c>
      <c r="F35" s="31">
        <f t="shared" si="0"/>
      </c>
      <c r="G35" s="26"/>
      <c r="H35" s="23"/>
      <c r="I35" s="26"/>
      <c r="J35" s="28">
        <f t="shared" si="1"/>
        <v>0</v>
      </c>
      <c r="K35" s="27"/>
      <c r="L35" s="27"/>
      <c r="M35" s="27"/>
      <c r="N35" s="27"/>
      <c r="O35" s="27"/>
      <c r="P35" s="27"/>
      <c r="Q35" s="27"/>
    </row>
    <row r="36" spans="1:17" ht="12.75">
      <c r="A36" s="29">
        <f>IF(D36&lt;&gt;"",'Gesamt-Meldung'!$C$2,"")</f>
      </c>
      <c r="B36" s="29">
        <f>IF(D36&lt;&gt;"",'Gesamt-Meldung'!$J$2,"")</f>
      </c>
      <c r="C36" s="30"/>
      <c r="D36" s="30"/>
      <c r="E36" s="30">
        <f t="shared" si="3"/>
      </c>
      <c r="F36" s="31">
        <f t="shared" si="0"/>
      </c>
      <c r="G36" s="26"/>
      <c r="H36" s="23"/>
      <c r="I36" s="26"/>
      <c r="J36" s="28">
        <f t="shared" si="1"/>
        <v>0</v>
      </c>
      <c r="K36" s="27"/>
      <c r="L36" s="27"/>
      <c r="M36" s="27"/>
      <c r="N36" s="27"/>
      <c r="O36" s="27"/>
      <c r="P36" s="27"/>
      <c r="Q36" s="27"/>
    </row>
    <row r="37" spans="1:17" ht="12.75">
      <c r="A37" s="29">
        <f>IF(D37&lt;&gt;"",'Gesamt-Meldung'!$C$2,"")</f>
      </c>
      <c r="B37" s="29">
        <f>IF(D37&lt;&gt;"",'Gesamt-Meldung'!$J$2,"")</f>
      </c>
      <c r="C37" s="30"/>
      <c r="D37" s="30"/>
      <c r="E37" s="30">
        <f t="shared" si="3"/>
      </c>
      <c r="F37" s="31">
        <f t="shared" si="0"/>
      </c>
      <c r="G37" s="26"/>
      <c r="H37" s="23"/>
      <c r="I37" s="26"/>
      <c r="J37" s="28">
        <f t="shared" si="1"/>
        <v>0</v>
      </c>
      <c r="K37" s="27"/>
      <c r="L37" s="27"/>
      <c r="M37" s="27"/>
      <c r="N37" s="27"/>
      <c r="O37" s="27"/>
      <c r="P37" s="27"/>
      <c r="Q37" s="27"/>
    </row>
    <row r="38" spans="1:17" ht="12.75">
      <c r="A38" s="29">
        <f>IF(D38&lt;&gt;"",'Gesamt-Meldung'!$C$2,"")</f>
      </c>
      <c r="B38" s="29">
        <f>IF(D38&lt;&gt;"",'Gesamt-Meldung'!$J$2,"")</f>
      </c>
      <c r="C38" s="30"/>
      <c r="D38" s="30"/>
      <c r="E38" s="30">
        <f t="shared" si="3"/>
      </c>
      <c r="F38" s="31">
        <f t="shared" si="0"/>
      </c>
      <c r="G38" s="26"/>
      <c r="H38" s="23"/>
      <c r="I38" s="26"/>
      <c r="J38" s="28">
        <f t="shared" si="1"/>
        <v>0</v>
      </c>
      <c r="K38" s="27"/>
      <c r="L38" s="27"/>
      <c r="M38" s="27"/>
      <c r="N38" s="27"/>
      <c r="O38" s="27"/>
      <c r="P38" s="27"/>
      <c r="Q38" s="27"/>
    </row>
    <row r="39" spans="1:17" ht="12.75">
      <c r="A39" s="29">
        <f>IF(D39&lt;&gt;"",'Gesamt-Meldung'!$C$2,"")</f>
      </c>
      <c r="B39" s="29">
        <f>IF(D39&lt;&gt;"",'Gesamt-Meldung'!$J$2,"")</f>
      </c>
      <c r="C39" s="30"/>
      <c r="D39" s="30"/>
      <c r="E39" s="30">
        <f t="shared" si="3"/>
      </c>
      <c r="F39" s="31">
        <f t="shared" si="0"/>
      </c>
      <c r="G39" s="26"/>
      <c r="H39" s="23"/>
      <c r="I39" s="26"/>
      <c r="J39" s="28">
        <f t="shared" si="1"/>
        <v>0</v>
      </c>
      <c r="K39" s="27"/>
      <c r="L39" s="27"/>
      <c r="M39" s="27"/>
      <c r="N39" s="27"/>
      <c r="O39" s="27"/>
      <c r="P39" s="27"/>
      <c r="Q39" s="27"/>
    </row>
    <row r="40" spans="1:17" ht="12.75">
      <c r="A40" s="29">
        <f>IF(D40&lt;&gt;"",'Gesamt-Meldung'!$C$2,"")</f>
      </c>
      <c r="B40" s="29">
        <f>IF(D40&lt;&gt;"",'Gesamt-Meldung'!$J$2,"")</f>
      </c>
      <c r="C40" s="30"/>
      <c r="D40" s="30"/>
      <c r="E40" s="30">
        <f t="shared" si="3"/>
      </c>
      <c r="F40" s="31">
        <f t="shared" si="0"/>
      </c>
      <c r="G40" s="26"/>
      <c r="H40" s="23"/>
      <c r="I40" s="26"/>
      <c r="J40" s="28">
        <f t="shared" si="1"/>
        <v>0</v>
      </c>
      <c r="K40" s="27"/>
      <c r="L40" s="27"/>
      <c r="M40" s="27"/>
      <c r="N40" s="27"/>
      <c r="O40" s="27"/>
      <c r="P40" s="27"/>
      <c r="Q40" s="27"/>
    </row>
    <row r="41" spans="1:17" ht="12.75">
      <c r="A41" s="29">
        <f>IF(D41&lt;&gt;"",'Gesamt-Meldung'!$C$2,"")</f>
      </c>
      <c r="B41" s="29">
        <f>IF(D41&lt;&gt;"",'Gesamt-Meldung'!$J$2,"")</f>
      </c>
      <c r="C41" s="30"/>
      <c r="D41" s="30"/>
      <c r="E41" s="30">
        <f t="shared" si="3"/>
      </c>
      <c r="F41" s="31">
        <f t="shared" si="0"/>
      </c>
      <c r="G41" s="26"/>
      <c r="H41" s="23"/>
      <c r="I41" s="26"/>
      <c r="J41" s="28">
        <f t="shared" si="1"/>
        <v>0</v>
      </c>
      <c r="K41" s="27"/>
      <c r="L41" s="27"/>
      <c r="M41" s="27"/>
      <c r="N41" s="27"/>
      <c r="O41" s="27"/>
      <c r="P41" s="27"/>
      <c r="Q41" s="27"/>
    </row>
    <row r="42" spans="1:17" ht="12.75">
      <c r="A42" s="29">
        <f>IF(D42&lt;&gt;"",'Gesamt-Meldung'!$C$2,"")</f>
      </c>
      <c r="B42" s="29">
        <f>IF(D42&lt;&gt;"",'Gesamt-Meldung'!$J$2,"")</f>
      </c>
      <c r="C42" s="30"/>
      <c r="D42" s="30"/>
      <c r="E42" s="30">
        <f t="shared" si="3"/>
      </c>
      <c r="F42" s="31">
        <f t="shared" si="0"/>
      </c>
      <c r="G42" s="26"/>
      <c r="H42" s="23"/>
      <c r="I42" s="26"/>
      <c r="J42" s="28">
        <f t="shared" si="1"/>
        <v>0</v>
      </c>
      <c r="K42" s="27"/>
      <c r="L42" s="27"/>
      <c r="M42" s="27"/>
      <c r="N42" s="27"/>
      <c r="O42" s="27"/>
      <c r="P42" s="27"/>
      <c r="Q42" s="27"/>
    </row>
    <row r="43" spans="1:17" ht="12.75">
      <c r="A43" s="29">
        <f>IF(D43&lt;&gt;"",'Gesamt-Meldung'!$C$2,"")</f>
      </c>
      <c r="B43" s="29">
        <f>IF(D43&lt;&gt;"",'Gesamt-Meldung'!$J$2,"")</f>
      </c>
      <c r="C43" s="30"/>
      <c r="D43" s="30"/>
      <c r="E43" s="30">
        <f t="shared" si="3"/>
      </c>
      <c r="F43" s="31">
        <f t="shared" si="0"/>
      </c>
      <c r="G43" s="26"/>
      <c r="H43" s="23"/>
      <c r="I43" s="26"/>
      <c r="J43" s="28">
        <f t="shared" si="1"/>
        <v>0</v>
      </c>
      <c r="K43" s="27"/>
      <c r="L43" s="27"/>
      <c r="M43" s="27"/>
      <c r="N43" s="27"/>
      <c r="O43" s="27"/>
      <c r="P43" s="27"/>
      <c r="Q43" s="27"/>
    </row>
    <row r="44" spans="1:17" ht="12.75">
      <c r="A44" s="29">
        <f>IF(D44&lt;&gt;"",'Gesamt-Meldung'!$C$2,"")</f>
      </c>
      <c r="B44" s="29">
        <f>IF(D44&lt;&gt;"",'Gesamt-Meldung'!$J$2,"")</f>
      </c>
      <c r="C44" s="30"/>
      <c r="D44" s="30"/>
      <c r="E44" s="30">
        <f t="shared" si="3"/>
      </c>
      <c r="F44" s="31">
        <f t="shared" si="0"/>
      </c>
      <c r="G44" s="26"/>
      <c r="H44" s="23"/>
      <c r="I44" s="26"/>
      <c r="J44" s="28">
        <f t="shared" si="1"/>
        <v>0</v>
      </c>
      <c r="K44" s="27"/>
      <c r="L44" s="27"/>
      <c r="M44" s="27"/>
      <c r="N44" s="27"/>
      <c r="O44" s="27"/>
      <c r="P44" s="27"/>
      <c r="Q44" s="27"/>
    </row>
    <row r="45" spans="1:17" ht="12.75">
      <c r="A45" s="29">
        <f>IF(D45&lt;&gt;"",'Gesamt-Meldung'!$C$2,"")</f>
      </c>
      <c r="B45" s="29">
        <f>IF(D45&lt;&gt;"",'Gesamt-Meldung'!$J$2,"")</f>
      </c>
      <c r="C45" s="30"/>
      <c r="D45" s="30"/>
      <c r="E45" s="30">
        <f t="shared" si="3"/>
      </c>
      <c r="F45" s="31">
        <f t="shared" si="0"/>
      </c>
      <c r="G45" s="26"/>
      <c r="H45" s="23"/>
      <c r="I45" s="26"/>
      <c r="J45" s="28">
        <f t="shared" si="1"/>
        <v>0</v>
      </c>
      <c r="K45" s="27"/>
      <c r="L45" s="27"/>
      <c r="M45" s="27"/>
      <c r="N45" s="27"/>
      <c r="O45" s="27"/>
      <c r="P45" s="27"/>
      <c r="Q45" s="27"/>
    </row>
    <row r="46" spans="1:17" ht="12.75">
      <c r="A46" s="29">
        <f>IF(D46&lt;&gt;"",'Gesamt-Meldung'!$C$2,"")</f>
      </c>
      <c r="B46" s="29">
        <f>IF(D46&lt;&gt;"",'Gesamt-Meldung'!$J$2,"")</f>
      </c>
      <c r="C46" s="30"/>
      <c r="D46" s="30"/>
      <c r="E46" s="30">
        <f t="shared" si="3"/>
      </c>
      <c r="F46" s="31">
        <f t="shared" si="0"/>
      </c>
      <c r="G46" s="26"/>
      <c r="H46" s="23"/>
      <c r="I46" s="26"/>
      <c r="J46" s="28">
        <f t="shared" si="1"/>
        <v>0</v>
      </c>
      <c r="K46" s="27"/>
      <c r="L46" s="27"/>
      <c r="M46" s="27"/>
      <c r="N46" s="27"/>
      <c r="O46" s="27"/>
      <c r="P46" s="27"/>
      <c r="Q46" s="27"/>
    </row>
    <row r="47" spans="1:17" ht="12.75">
      <c r="A47" s="29">
        <f>IF(D47&lt;&gt;"",'Gesamt-Meldung'!$C$2,"")</f>
      </c>
      <c r="B47" s="29">
        <f>IF(D47&lt;&gt;"",'Gesamt-Meldung'!$J$2,"")</f>
      </c>
      <c r="C47" s="30"/>
      <c r="D47" s="30"/>
      <c r="E47" s="30">
        <f t="shared" si="3"/>
      </c>
      <c r="F47" s="31">
        <f t="shared" si="0"/>
      </c>
      <c r="G47" s="26"/>
      <c r="H47" s="23"/>
      <c r="I47" s="26"/>
      <c r="J47" s="28">
        <f t="shared" si="1"/>
        <v>0</v>
      </c>
      <c r="K47" s="27"/>
      <c r="L47" s="27"/>
      <c r="M47" s="27"/>
      <c r="N47" s="27"/>
      <c r="O47" s="27"/>
      <c r="P47" s="27"/>
      <c r="Q47" s="27"/>
    </row>
    <row r="48" spans="1:17" ht="12.75">
      <c r="A48" s="29">
        <f>IF(D48&lt;&gt;"",'Gesamt-Meldung'!$C$2,"")</f>
      </c>
      <c r="B48" s="29">
        <f>IF(D48&lt;&gt;"",'Gesamt-Meldung'!$J$2,"")</f>
      </c>
      <c r="C48" s="30"/>
      <c r="D48" s="30"/>
      <c r="E48" s="30">
        <f t="shared" si="3"/>
      </c>
      <c r="F48" s="31">
        <f t="shared" si="0"/>
      </c>
      <c r="G48" s="26"/>
      <c r="H48" s="23"/>
      <c r="I48" s="26"/>
      <c r="J48" s="28">
        <f t="shared" si="1"/>
        <v>0</v>
      </c>
      <c r="K48" s="27"/>
      <c r="L48" s="27"/>
      <c r="M48" s="27"/>
      <c r="N48" s="27"/>
      <c r="O48" s="27"/>
      <c r="P48" s="27"/>
      <c r="Q48" s="27"/>
    </row>
    <row r="49" spans="1:17" ht="12.75">
      <c r="A49" s="29">
        <f>IF(D49&lt;&gt;"",'Gesamt-Meldung'!$C$2,"")</f>
      </c>
      <c r="B49" s="29">
        <f>IF(D49&lt;&gt;"",'Gesamt-Meldung'!$J$2,"")</f>
      </c>
      <c r="C49" s="30"/>
      <c r="D49" s="30"/>
      <c r="E49" s="30">
        <f t="shared" si="3"/>
      </c>
      <c r="F49" s="31">
        <f t="shared" si="0"/>
      </c>
      <c r="G49" s="26"/>
      <c r="H49" s="23"/>
      <c r="I49" s="26"/>
      <c r="J49" s="28">
        <f t="shared" si="1"/>
        <v>0</v>
      </c>
      <c r="K49" s="27"/>
      <c r="L49" s="27"/>
      <c r="M49" s="27"/>
      <c r="N49" s="27"/>
      <c r="O49" s="27"/>
      <c r="P49" s="27"/>
      <c r="Q49" s="27"/>
    </row>
    <row r="50" spans="1:17" ht="12.75">
      <c r="A50" s="29">
        <f>IF(D50&lt;&gt;"",'Gesamt-Meldung'!$C$2,"")</f>
      </c>
      <c r="B50" s="29">
        <f>IF(D50&lt;&gt;"",'Gesamt-Meldung'!$J$2,"")</f>
      </c>
      <c r="C50" s="30"/>
      <c r="D50" s="30"/>
      <c r="E50" s="30">
        <f t="shared" si="3"/>
      </c>
      <c r="F50" s="31">
        <f t="shared" si="0"/>
      </c>
      <c r="G50" s="26"/>
      <c r="H50" s="23"/>
      <c r="I50" s="26"/>
      <c r="J50" s="28">
        <f t="shared" si="1"/>
        <v>0</v>
      </c>
      <c r="K50" s="27"/>
      <c r="L50" s="27"/>
      <c r="M50" s="27"/>
      <c r="N50" s="27"/>
      <c r="O50" s="27"/>
      <c r="P50" s="27"/>
      <c r="Q50" s="27"/>
    </row>
    <row r="51" spans="1:17" ht="12.75">
      <c r="A51" s="29">
        <f>IF(D51&lt;&gt;"",'Gesamt-Meldung'!$C$2,"")</f>
      </c>
      <c r="B51" s="29">
        <f>IF(D51&lt;&gt;"",'Gesamt-Meldung'!$J$2,"")</f>
      </c>
      <c r="C51" s="30"/>
      <c r="D51" s="30"/>
      <c r="E51" s="30">
        <f t="shared" si="3"/>
      </c>
      <c r="F51" s="31">
        <f t="shared" si="0"/>
      </c>
      <c r="G51" s="26"/>
      <c r="H51" s="23"/>
      <c r="I51" s="26"/>
      <c r="J51" s="28">
        <f t="shared" si="1"/>
        <v>0</v>
      </c>
      <c r="K51" s="27"/>
      <c r="L51" s="27"/>
      <c r="M51" s="27"/>
      <c r="N51" s="27"/>
      <c r="O51" s="27"/>
      <c r="P51" s="27"/>
      <c r="Q51" s="27"/>
    </row>
    <row r="52" spans="1:17" ht="12.75">
      <c r="A52" s="29">
        <f>IF(D52&lt;&gt;"",'Gesamt-Meldung'!$C$2,"")</f>
      </c>
      <c r="B52" s="29">
        <f>IF(D52&lt;&gt;"",'Gesamt-Meldung'!$J$2,"")</f>
      </c>
      <c r="C52" s="30"/>
      <c r="D52" s="30"/>
      <c r="E52" s="30">
        <f t="shared" si="3"/>
      </c>
      <c r="F52" s="31">
        <f t="shared" si="0"/>
      </c>
      <c r="G52" s="26"/>
      <c r="H52" s="23"/>
      <c r="I52" s="26"/>
      <c r="J52" s="28">
        <f t="shared" si="1"/>
        <v>0</v>
      </c>
      <c r="K52" s="27"/>
      <c r="L52" s="27"/>
      <c r="M52" s="27"/>
      <c r="N52" s="27"/>
      <c r="O52" s="27"/>
      <c r="P52" s="27"/>
      <c r="Q52" s="27"/>
    </row>
    <row r="53" spans="1:17" ht="12.75">
      <c r="A53" s="29">
        <f>IF(D53&lt;&gt;"",'Gesamt-Meldung'!$C$2,"")</f>
      </c>
      <c r="B53" s="29">
        <f>IF(D53&lt;&gt;"",'Gesamt-Meldung'!$J$2,"")</f>
      </c>
      <c r="C53" s="30"/>
      <c r="D53" s="30"/>
      <c r="E53" s="30">
        <f t="shared" si="3"/>
      </c>
      <c r="F53" s="31">
        <f t="shared" si="0"/>
      </c>
      <c r="G53" s="26"/>
      <c r="H53" s="23"/>
      <c r="I53" s="26"/>
      <c r="J53" s="28">
        <f t="shared" si="1"/>
        <v>0</v>
      </c>
      <c r="K53" s="27"/>
      <c r="L53" s="27"/>
      <c r="M53" s="27"/>
      <c r="N53" s="27"/>
      <c r="O53" s="27"/>
      <c r="P53" s="27"/>
      <c r="Q53" s="27"/>
    </row>
    <row r="54" spans="1:17" ht="12.75">
      <c r="A54" s="29">
        <f>IF(D54&lt;&gt;"",'Gesamt-Meldung'!$C$2,"")</f>
      </c>
      <c r="B54" s="29">
        <f>IF(D54&lt;&gt;"",'Gesamt-Meldung'!$J$2,"")</f>
      </c>
      <c r="C54" s="30"/>
      <c r="D54" s="30"/>
      <c r="E54" s="30">
        <f t="shared" si="3"/>
      </c>
      <c r="F54" s="31">
        <f t="shared" si="0"/>
      </c>
      <c r="G54" s="26"/>
      <c r="H54" s="23"/>
      <c r="I54" s="26"/>
      <c r="J54" s="28">
        <f t="shared" si="1"/>
        <v>0</v>
      </c>
      <c r="K54" s="27"/>
      <c r="L54" s="27"/>
      <c r="M54" s="27"/>
      <c r="N54" s="27"/>
      <c r="O54" s="27"/>
      <c r="P54" s="27"/>
      <c r="Q54" s="27"/>
    </row>
    <row r="55" spans="1:17" ht="12.75">
      <c r="A55" s="29">
        <f>IF(D55&lt;&gt;"",'Gesamt-Meldung'!$C$2,"")</f>
      </c>
      <c r="B55" s="29">
        <f>IF(D55&lt;&gt;"",'Gesamt-Meldung'!$J$2,"")</f>
      </c>
      <c r="C55" s="30"/>
      <c r="D55" s="30"/>
      <c r="E55" s="30">
        <f t="shared" si="3"/>
      </c>
      <c r="F55" s="31">
        <f t="shared" si="0"/>
      </c>
      <c r="G55" s="26"/>
      <c r="H55" s="23"/>
      <c r="I55" s="26"/>
      <c r="J55" s="28">
        <f t="shared" si="1"/>
        <v>0</v>
      </c>
      <c r="K55" s="27"/>
      <c r="L55" s="27"/>
      <c r="M55" s="27"/>
      <c r="N55" s="27"/>
      <c r="O55" s="27"/>
      <c r="P55" s="27"/>
      <c r="Q55" s="27"/>
    </row>
    <row r="56" spans="1:17" ht="12.75">
      <c r="A56" s="29">
        <f>IF(D56&lt;&gt;"",'Gesamt-Meldung'!$C$2,"")</f>
      </c>
      <c r="B56" s="29">
        <f>IF(D56&lt;&gt;"",'Gesamt-Meldung'!$J$2,"")</f>
      </c>
      <c r="C56" s="30"/>
      <c r="D56" s="30"/>
      <c r="E56" s="30">
        <f t="shared" si="3"/>
      </c>
      <c r="F56" s="31">
        <f t="shared" si="0"/>
      </c>
      <c r="G56" s="26"/>
      <c r="H56" s="23"/>
      <c r="I56" s="26"/>
      <c r="J56" s="28">
        <f t="shared" si="1"/>
        <v>0</v>
      </c>
      <c r="K56" s="27"/>
      <c r="L56" s="27"/>
      <c r="M56" s="27"/>
      <c r="N56" s="27"/>
      <c r="O56" s="27"/>
      <c r="P56" s="27"/>
      <c r="Q56" s="27"/>
    </row>
    <row r="57" spans="1:17" ht="12.75">
      <c r="A57" s="29">
        <f>IF(D57&lt;&gt;"",'Gesamt-Meldung'!$C$2,"")</f>
      </c>
      <c r="B57" s="29">
        <f>IF(D57&lt;&gt;"",'Gesamt-Meldung'!$J$2,"")</f>
      </c>
      <c r="C57" s="30"/>
      <c r="D57" s="30"/>
      <c r="E57" s="30">
        <f t="shared" si="3"/>
      </c>
      <c r="F57" s="31">
        <f t="shared" si="0"/>
      </c>
      <c r="G57" s="26"/>
      <c r="H57" s="23"/>
      <c r="I57" s="26"/>
      <c r="J57" s="28">
        <f t="shared" si="1"/>
        <v>0</v>
      </c>
      <c r="K57" s="27"/>
      <c r="L57" s="27"/>
      <c r="M57" s="27"/>
      <c r="N57" s="27"/>
      <c r="O57" s="27"/>
      <c r="P57" s="27"/>
      <c r="Q57" s="27"/>
    </row>
    <row r="58" spans="1:17" ht="12.75">
      <c r="A58" s="29">
        <f>IF(D58&lt;&gt;"",'Gesamt-Meldung'!$C$2,"")</f>
      </c>
      <c r="B58" s="29">
        <f>IF(D58&lt;&gt;"",'Gesamt-Meldung'!$J$2,"")</f>
      </c>
      <c r="C58" s="30"/>
      <c r="D58" s="30"/>
      <c r="E58" s="30">
        <f t="shared" si="3"/>
      </c>
      <c r="F58" s="31">
        <f t="shared" si="0"/>
      </c>
      <c r="G58" s="26"/>
      <c r="H58" s="23"/>
      <c r="I58" s="26"/>
      <c r="J58" s="28">
        <f t="shared" si="1"/>
        <v>0</v>
      </c>
      <c r="K58" s="27"/>
      <c r="L58" s="27"/>
      <c r="M58" s="27"/>
      <c r="N58" s="27"/>
      <c r="O58" s="27"/>
      <c r="P58" s="27"/>
      <c r="Q58" s="27"/>
    </row>
    <row r="59" spans="1:17" ht="12.75">
      <c r="A59" s="29">
        <f>IF(D59&lt;&gt;"",'Gesamt-Meldung'!$C$2,"")</f>
      </c>
      <c r="B59" s="29">
        <f>IF(D59&lt;&gt;"",'Gesamt-Meldung'!$J$2,"")</f>
      </c>
      <c r="C59" s="30"/>
      <c r="D59" s="30"/>
      <c r="E59" s="30">
        <f t="shared" si="3"/>
      </c>
      <c r="F59" s="31">
        <f t="shared" si="0"/>
      </c>
      <c r="G59" s="26"/>
      <c r="H59" s="23"/>
      <c r="I59" s="26"/>
      <c r="J59" s="28">
        <f t="shared" si="1"/>
        <v>0</v>
      </c>
      <c r="K59" s="27"/>
      <c r="L59" s="27"/>
      <c r="M59" s="27"/>
      <c r="N59" s="27"/>
      <c r="O59" s="27"/>
      <c r="P59" s="27"/>
      <c r="Q59" s="27"/>
    </row>
    <row r="60" spans="1:17" ht="12.75">
      <c r="A60" s="29">
        <f>IF(D60&lt;&gt;"",'Gesamt-Meldung'!$C$2,"")</f>
      </c>
      <c r="B60" s="29">
        <f>IF(D60&lt;&gt;"",'Gesamt-Meldung'!$J$2,"")</f>
      </c>
      <c r="C60" s="30"/>
      <c r="D60" s="30"/>
      <c r="E60" s="30">
        <f t="shared" si="3"/>
      </c>
      <c r="F60" s="31">
        <f t="shared" si="0"/>
      </c>
      <c r="G60" s="26"/>
      <c r="H60" s="23"/>
      <c r="I60" s="26"/>
      <c r="J60" s="28">
        <f t="shared" si="1"/>
        <v>0</v>
      </c>
      <c r="K60" s="27"/>
      <c r="L60" s="27"/>
      <c r="M60" s="27"/>
      <c r="N60" s="27"/>
      <c r="O60" s="27"/>
      <c r="P60" s="27"/>
      <c r="Q60" s="27"/>
    </row>
    <row r="61" spans="1:17" ht="12.75">
      <c r="A61" s="29">
        <f>IF(D61&lt;&gt;"",'Gesamt-Meldung'!$C$2,"")</f>
      </c>
      <c r="B61" s="29">
        <f>IF(D61&lt;&gt;"",'Gesamt-Meldung'!$J$2,"")</f>
      </c>
      <c r="C61" s="30"/>
      <c r="D61" s="30"/>
      <c r="E61" s="30">
        <f t="shared" si="3"/>
      </c>
      <c r="F61" s="31">
        <f t="shared" si="0"/>
      </c>
      <c r="G61" s="26"/>
      <c r="H61" s="23"/>
      <c r="I61" s="26"/>
      <c r="J61" s="28">
        <f t="shared" si="1"/>
        <v>0</v>
      </c>
      <c r="K61" s="27"/>
      <c r="L61" s="27"/>
      <c r="M61" s="27"/>
      <c r="N61" s="27"/>
      <c r="O61" s="27"/>
      <c r="P61" s="27"/>
      <c r="Q61" s="27"/>
    </row>
    <row r="62" spans="1:17" ht="12.75">
      <c r="A62" s="29">
        <f>IF(D62&lt;&gt;"",'Gesamt-Meldung'!$C$2,"")</f>
      </c>
      <c r="B62" s="29">
        <f>IF(D62&lt;&gt;"",'Gesamt-Meldung'!$J$2,"")</f>
      </c>
      <c r="C62" s="30"/>
      <c r="D62" s="30"/>
      <c r="E62" s="30">
        <f t="shared" si="3"/>
      </c>
      <c r="F62" s="31">
        <f t="shared" si="0"/>
      </c>
      <c r="G62" s="26"/>
      <c r="H62" s="23"/>
      <c r="I62" s="26"/>
      <c r="J62" s="28">
        <f t="shared" si="1"/>
        <v>0</v>
      </c>
      <c r="K62" s="27"/>
      <c r="L62" s="27"/>
      <c r="M62" s="27"/>
      <c r="N62" s="27"/>
      <c r="O62" s="27"/>
      <c r="P62" s="27"/>
      <c r="Q62" s="27"/>
    </row>
    <row r="63" spans="1:17" ht="12.75">
      <c r="A63" s="29">
        <f>IF(D63&lt;&gt;"",'Gesamt-Meldung'!$C$2,"")</f>
      </c>
      <c r="B63" s="29">
        <f>IF(D63&lt;&gt;"",'Gesamt-Meldung'!$J$2,"")</f>
      </c>
      <c r="C63" s="30"/>
      <c r="D63" s="30"/>
      <c r="E63" s="30">
        <f t="shared" si="3"/>
      </c>
      <c r="F63" s="31">
        <f t="shared" si="0"/>
      </c>
      <c r="G63" s="26"/>
      <c r="H63" s="23"/>
      <c r="I63" s="26"/>
      <c r="J63" s="28">
        <f t="shared" si="1"/>
        <v>0</v>
      </c>
      <c r="K63" s="27"/>
      <c r="L63" s="27"/>
      <c r="M63" s="27"/>
      <c r="N63" s="27"/>
      <c r="O63" s="27"/>
      <c r="P63" s="27"/>
      <c r="Q63" s="27"/>
    </row>
    <row r="64" spans="1:17" ht="12.75">
      <c r="A64" s="29">
        <f>IF(D64&lt;&gt;"",'Gesamt-Meldung'!$C$2,"")</f>
      </c>
      <c r="B64" s="29">
        <f>IF(D64&lt;&gt;"",'Gesamt-Meldung'!$J$2,"")</f>
      </c>
      <c r="C64" s="30"/>
      <c r="D64" s="30"/>
      <c r="E64" s="30">
        <f t="shared" si="3"/>
      </c>
      <c r="F64" s="31">
        <f t="shared" si="0"/>
      </c>
      <c r="G64" s="26"/>
      <c r="H64" s="23"/>
      <c r="I64" s="26"/>
      <c r="J64" s="28">
        <f t="shared" si="1"/>
        <v>0</v>
      </c>
      <c r="K64" s="27"/>
      <c r="L64" s="27"/>
      <c r="M64" s="27"/>
      <c r="N64" s="27"/>
      <c r="O64" s="27"/>
      <c r="P64" s="27"/>
      <c r="Q64" s="27"/>
    </row>
    <row r="65" spans="1:17" ht="12.75">
      <c r="A65" s="29">
        <f>IF(D65&lt;&gt;"",'Gesamt-Meldung'!$C$2,"")</f>
      </c>
      <c r="B65" s="29">
        <f>IF(D65&lt;&gt;"",'Gesamt-Meldung'!$J$2,"")</f>
      </c>
      <c r="C65" s="30"/>
      <c r="D65" s="30"/>
      <c r="E65" s="30">
        <f t="shared" si="3"/>
      </c>
      <c r="F65" s="31">
        <f t="shared" si="0"/>
      </c>
      <c r="G65" s="26"/>
      <c r="H65" s="23"/>
      <c r="I65" s="26"/>
      <c r="J65" s="28">
        <f t="shared" si="1"/>
        <v>0</v>
      </c>
      <c r="K65" s="27"/>
      <c r="L65" s="27"/>
      <c r="M65" s="27"/>
      <c r="N65" s="27"/>
      <c r="O65" s="27"/>
      <c r="P65" s="27"/>
      <c r="Q65" s="27"/>
    </row>
    <row r="66" spans="1:17" ht="12.75">
      <c r="A66" s="29">
        <f>IF(D66&lt;&gt;"",'Gesamt-Meldung'!$C$2,"")</f>
      </c>
      <c r="B66" s="29">
        <f>IF(D66&lt;&gt;"",'Gesamt-Meldung'!$J$2,"")</f>
      </c>
      <c r="C66" s="30"/>
      <c r="D66" s="30"/>
      <c r="E66" s="30">
        <f t="shared" si="3"/>
      </c>
      <c r="F66" s="31">
        <f t="shared" si="0"/>
      </c>
      <c r="G66" s="26"/>
      <c r="H66" s="23"/>
      <c r="I66" s="26"/>
      <c r="J66" s="28">
        <f t="shared" si="1"/>
        <v>0</v>
      </c>
      <c r="K66" s="27"/>
      <c r="L66" s="27"/>
      <c r="M66" s="27"/>
      <c r="N66" s="27"/>
      <c r="O66" s="27"/>
      <c r="P66" s="27"/>
      <c r="Q66" s="27"/>
    </row>
    <row r="67" spans="1:17" ht="12.75">
      <c r="A67" s="29">
        <f>IF(D67&lt;&gt;"",'Gesamt-Meldung'!$C$2,"")</f>
      </c>
      <c r="B67" s="29">
        <f>IF(D67&lt;&gt;"",'Gesamt-Meldung'!$J$2,"")</f>
      </c>
      <c r="C67" s="30"/>
      <c r="D67" s="30"/>
      <c r="E67" s="30">
        <f t="shared" si="3"/>
      </c>
      <c r="F67" s="31">
        <f aca="true" t="shared" si="4" ref="F67:F99">IF(A67&lt;&gt;"",J67,"")</f>
      </c>
      <c r="G67" s="26"/>
      <c r="H67" s="23"/>
      <c r="I67" s="26"/>
      <c r="J67" s="28">
        <f aca="true" t="shared" si="5" ref="J67:J99">GesamtpunkteM(C67,D67,K67:Q67)</f>
        <v>0</v>
      </c>
      <c r="K67" s="27"/>
      <c r="L67" s="27"/>
      <c r="M67" s="27"/>
      <c r="N67" s="27"/>
      <c r="O67" s="27"/>
      <c r="P67" s="27"/>
      <c r="Q67" s="27"/>
    </row>
    <row r="68" spans="1:17" ht="12.75">
      <c r="A68" s="29">
        <f>IF(D68&lt;&gt;"",'Gesamt-Meldung'!$C$2,"")</f>
      </c>
      <c r="B68" s="29">
        <f>IF(D68&lt;&gt;"",'Gesamt-Meldung'!$J$2,"")</f>
      </c>
      <c r="C68" s="30"/>
      <c r="D68" s="30"/>
      <c r="E68" s="30">
        <f aca="true" t="shared" si="6" ref="E68:E99">IF(A68&lt;&gt;"",A68,"")</f>
      </c>
      <c r="F68" s="31">
        <f t="shared" si="4"/>
      </c>
      <c r="G68" s="26"/>
      <c r="H68" s="23"/>
      <c r="I68" s="26"/>
      <c r="J68" s="28">
        <f t="shared" si="5"/>
        <v>0</v>
      </c>
      <c r="K68" s="27"/>
      <c r="L68" s="27"/>
      <c r="M68" s="27"/>
      <c r="N68" s="27"/>
      <c r="O68" s="27"/>
      <c r="P68" s="27"/>
      <c r="Q68" s="27"/>
    </row>
    <row r="69" spans="1:17" ht="12.75">
      <c r="A69" s="29">
        <f>IF(D69&lt;&gt;"",'Gesamt-Meldung'!$C$2,"")</f>
      </c>
      <c r="B69" s="29">
        <f>IF(D69&lt;&gt;"",'Gesamt-Meldung'!$J$2,"")</f>
      </c>
      <c r="C69" s="30"/>
      <c r="D69" s="30"/>
      <c r="E69" s="30">
        <f t="shared" si="6"/>
      </c>
      <c r="F69" s="31">
        <f t="shared" si="4"/>
      </c>
      <c r="G69" s="26"/>
      <c r="H69" s="23"/>
      <c r="I69" s="26"/>
      <c r="J69" s="28">
        <f t="shared" si="5"/>
        <v>0</v>
      </c>
      <c r="K69" s="27"/>
      <c r="L69" s="27"/>
      <c r="M69" s="27"/>
      <c r="N69" s="27"/>
      <c r="O69" s="27"/>
      <c r="P69" s="27"/>
      <c r="Q69" s="27"/>
    </row>
    <row r="70" spans="1:17" ht="12.75">
      <c r="A70" s="29">
        <f>IF(D70&lt;&gt;"",'Gesamt-Meldung'!$C$2,"")</f>
      </c>
      <c r="B70" s="29">
        <f>IF(D70&lt;&gt;"",'Gesamt-Meldung'!$J$2,"")</f>
      </c>
      <c r="C70" s="30"/>
      <c r="D70" s="30"/>
      <c r="E70" s="30">
        <f t="shared" si="6"/>
      </c>
      <c r="F70" s="31">
        <f t="shared" si="4"/>
      </c>
      <c r="G70" s="26"/>
      <c r="H70" s="23"/>
      <c r="I70" s="26"/>
      <c r="J70" s="28">
        <f t="shared" si="5"/>
        <v>0</v>
      </c>
      <c r="K70" s="27"/>
      <c r="L70" s="27"/>
      <c r="M70" s="27"/>
      <c r="N70" s="27"/>
      <c r="O70" s="27"/>
      <c r="P70" s="27"/>
      <c r="Q70" s="27"/>
    </row>
    <row r="71" spans="1:17" ht="12.75">
      <c r="A71" s="29">
        <f>IF(D71&lt;&gt;"",'Gesamt-Meldung'!$C$2,"")</f>
      </c>
      <c r="B71" s="29">
        <f>IF(D71&lt;&gt;"",'Gesamt-Meldung'!$J$2,"")</f>
      </c>
      <c r="C71" s="30"/>
      <c r="D71" s="30"/>
      <c r="E71" s="30">
        <f t="shared" si="6"/>
      </c>
      <c r="F71" s="31">
        <f t="shared" si="4"/>
      </c>
      <c r="G71" s="26"/>
      <c r="H71" s="23"/>
      <c r="I71" s="26"/>
      <c r="J71" s="28">
        <f t="shared" si="5"/>
        <v>0</v>
      </c>
      <c r="K71" s="27"/>
      <c r="L71" s="27"/>
      <c r="M71" s="27"/>
      <c r="N71" s="27"/>
      <c r="O71" s="27"/>
      <c r="P71" s="27"/>
      <c r="Q71" s="27"/>
    </row>
    <row r="72" spans="1:17" ht="12.75">
      <c r="A72" s="29">
        <f>IF(D72&lt;&gt;"",'Gesamt-Meldung'!$C$2,"")</f>
      </c>
      <c r="B72" s="29">
        <f>IF(D72&lt;&gt;"",'Gesamt-Meldung'!$J$2,"")</f>
      </c>
      <c r="C72" s="30"/>
      <c r="D72" s="30"/>
      <c r="E72" s="30">
        <f t="shared" si="6"/>
      </c>
      <c r="F72" s="31">
        <f t="shared" si="4"/>
      </c>
      <c r="G72" s="26"/>
      <c r="H72" s="23"/>
      <c r="I72" s="26"/>
      <c r="J72" s="28">
        <f t="shared" si="5"/>
        <v>0</v>
      </c>
      <c r="K72" s="27"/>
      <c r="L72" s="27"/>
      <c r="M72" s="27"/>
      <c r="N72" s="27"/>
      <c r="O72" s="27"/>
      <c r="P72" s="27"/>
      <c r="Q72" s="27"/>
    </row>
    <row r="73" spans="1:17" ht="12.75">
      <c r="A73" s="29">
        <f>IF(D73&lt;&gt;"",'Gesamt-Meldung'!$C$2,"")</f>
      </c>
      <c r="B73" s="29">
        <f>IF(D73&lt;&gt;"",'Gesamt-Meldung'!$J$2,"")</f>
      </c>
      <c r="C73" s="30"/>
      <c r="D73" s="30"/>
      <c r="E73" s="30">
        <f t="shared" si="6"/>
      </c>
      <c r="F73" s="31">
        <f t="shared" si="4"/>
      </c>
      <c r="G73" s="26"/>
      <c r="H73" s="23"/>
      <c r="I73" s="26"/>
      <c r="J73" s="28">
        <f t="shared" si="5"/>
        <v>0</v>
      </c>
      <c r="K73" s="27"/>
      <c r="L73" s="27"/>
      <c r="M73" s="27"/>
      <c r="N73" s="27"/>
      <c r="O73" s="27"/>
      <c r="P73" s="27"/>
      <c r="Q73" s="27"/>
    </row>
    <row r="74" spans="1:17" ht="12.75">
      <c r="A74" s="29">
        <f>IF(D74&lt;&gt;"",'Gesamt-Meldung'!$C$2,"")</f>
      </c>
      <c r="B74" s="29">
        <f>IF(D74&lt;&gt;"",'Gesamt-Meldung'!$J$2,"")</f>
      </c>
      <c r="C74" s="30"/>
      <c r="D74" s="30"/>
      <c r="E74" s="30">
        <f t="shared" si="6"/>
      </c>
      <c r="F74" s="31">
        <f t="shared" si="4"/>
      </c>
      <c r="G74" s="26"/>
      <c r="H74" s="23"/>
      <c r="I74" s="26"/>
      <c r="J74" s="28">
        <f t="shared" si="5"/>
        <v>0</v>
      </c>
      <c r="K74" s="27"/>
      <c r="L74" s="27"/>
      <c r="M74" s="27"/>
      <c r="N74" s="27"/>
      <c r="O74" s="27"/>
      <c r="P74" s="27"/>
      <c r="Q74" s="27"/>
    </row>
    <row r="75" spans="1:17" ht="12.75">
      <c r="A75" s="29">
        <f>IF(D75&lt;&gt;"",'Gesamt-Meldung'!$C$2,"")</f>
      </c>
      <c r="B75" s="29">
        <f>IF(D75&lt;&gt;"",'Gesamt-Meldung'!$J$2,"")</f>
      </c>
      <c r="C75" s="30"/>
      <c r="D75" s="30"/>
      <c r="E75" s="30">
        <f t="shared" si="6"/>
      </c>
      <c r="F75" s="31">
        <f t="shared" si="4"/>
      </c>
      <c r="G75" s="26"/>
      <c r="H75" s="23"/>
      <c r="I75" s="26"/>
      <c r="J75" s="28">
        <f t="shared" si="5"/>
        <v>0</v>
      </c>
      <c r="K75" s="27"/>
      <c r="L75" s="27"/>
      <c r="M75" s="27"/>
      <c r="N75" s="27"/>
      <c r="O75" s="27"/>
      <c r="P75" s="27"/>
      <c r="Q75" s="27"/>
    </row>
    <row r="76" spans="1:17" ht="12.75">
      <c r="A76" s="29">
        <f>IF(D76&lt;&gt;"",'Gesamt-Meldung'!$C$2,"")</f>
      </c>
      <c r="B76" s="29">
        <f>IF(D76&lt;&gt;"",'Gesamt-Meldung'!$J$2,"")</f>
      </c>
      <c r="C76" s="30"/>
      <c r="D76" s="30"/>
      <c r="E76" s="30">
        <f t="shared" si="6"/>
      </c>
      <c r="F76" s="31">
        <f t="shared" si="4"/>
      </c>
      <c r="G76" s="26"/>
      <c r="H76" s="23"/>
      <c r="I76" s="26"/>
      <c r="J76" s="28">
        <f t="shared" si="5"/>
        <v>0</v>
      </c>
      <c r="K76" s="27"/>
      <c r="L76" s="27"/>
      <c r="M76" s="27"/>
      <c r="N76" s="27"/>
      <c r="O76" s="27"/>
      <c r="P76" s="27"/>
      <c r="Q76" s="27"/>
    </row>
    <row r="77" spans="1:17" ht="12.75">
      <c r="A77" s="29">
        <f>IF(D77&lt;&gt;"",'Gesamt-Meldung'!$C$2,"")</f>
      </c>
      <c r="B77" s="29">
        <f>IF(D77&lt;&gt;"",'Gesamt-Meldung'!$J$2,"")</f>
      </c>
      <c r="C77" s="30"/>
      <c r="D77" s="30"/>
      <c r="E77" s="30">
        <f t="shared" si="6"/>
      </c>
      <c r="F77" s="31">
        <f t="shared" si="4"/>
      </c>
      <c r="G77" s="26"/>
      <c r="H77" s="23"/>
      <c r="I77" s="26"/>
      <c r="J77" s="28">
        <f t="shared" si="5"/>
        <v>0</v>
      </c>
      <c r="K77" s="27"/>
      <c r="L77" s="27"/>
      <c r="M77" s="27"/>
      <c r="N77" s="27"/>
      <c r="O77" s="27"/>
      <c r="P77" s="27"/>
      <c r="Q77" s="27"/>
    </row>
    <row r="78" spans="1:17" ht="12.75">
      <c r="A78" s="29">
        <f>IF(D78&lt;&gt;"",'Gesamt-Meldung'!$C$2,"")</f>
      </c>
      <c r="B78" s="29">
        <f>IF(D78&lt;&gt;"",'Gesamt-Meldung'!$J$2,"")</f>
      </c>
      <c r="C78" s="30"/>
      <c r="D78" s="30"/>
      <c r="E78" s="30">
        <f t="shared" si="6"/>
      </c>
      <c r="F78" s="31">
        <f t="shared" si="4"/>
      </c>
      <c r="G78" s="26"/>
      <c r="H78" s="23"/>
      <c r="I78" s="26"/>
      <c r="J78" s="28">
        <f t="shared" si="5"/>
        <v>0</v>
      </c>
      <c r="K78" s="27"/>
      <c r="L78" s="27"/>
      <c r="M78" s="27"/>
      <c r="N78" s="27"/>
      <c r="O78" s="27"/>
      <c r="P78" s="27"/>
      <c r="Q78" s="27"/>
    </row>
    <row r="79" spans="1:17" ht="12.75">
      <c r="A79" s="29">
        <f>IF(D79&lt;&gt;"",'Gesamt-Meldung'!$C$2,"")</f>
      </c>
      <c r="B79" s="29">
        <f>IF(D79&lt;&gt;"",'Gesamt-Meldung'!$J$2,"")</f>
      </c>
      <c r="C79" s="30"/>
      <c r="D79" s="30"/>
      <c r="E79" s="30">
        <f t="shared" si="6"/>
      </c>
      <c r="F79" s="31">
        <f t="shared" si="4"/>
      </c>
      <c r="G79" s="26"/>
      <c r="H79" s="23"/>
      <c r="I79" s="26"/>
      <c r="J79" s="28">
        <f t="shared" si="5"/>
        <v>0</v>
      </c>
      <c r="K79" s="27"/>
      <c r="L79" s="27"/>
      <c r="M79" s="27"/>
      <c r="N79" s="27"/>
      <c r="O79" s="27"/>
      <c r="P79" s="27"/>
      <c r="Q79" s="27"/>
    </row>
    <row r="80" spans="1:17" ht="12.75">
      <c r="A80" s="29">
        <f>IF(D80&lt;&gt;"",'Gesamt-Meldung'!$C$2,"")</f>
      </c>
      <c r="B80" s="29">
        <f>IF(D80&lt;&gt;"",'Gesamt-Meldung'!$J$2,"")</f>
      </c>
      <c r="C80" s="30"/>
      <c r="D80" s="30"/>
      <c r="E80" s="30">
        <f t="shared" si="6"/>
      </c>
      <c r="F80" s="31">
        <f t="shared" si="4"/>
      </c>
      <c r="G80" s="26"/>
      <c r="H80" s="23"/>
      <c r="I80" s="26"/>
      <c r="J80" s="28">
        <f t="shared" si="5"/>
        <v>0</v>
      </c>
      <c r="K80" s="27"/>
      <c r="L80" s="27"/>
      <c r="M80" s="27"/>
      <c r="N80" s="27"/>
      <c r="O80" s="27"/>
      <c r="P80" s="27"/>
      <c r="Q80" s="27"/>
    </row>
    <row r="81" spans="1:17" ht="12.75">
      <c r="A81" s="29">
        <f>IF(D81&lt;&gt;"",'Gesamt-Meldung'!$C$2,"")</f>
      </c>
      <c r="B81" s="29">
        <f>IF(D81&lt;&gt;"",'Gesamt-Meldung'!$J$2,"")</f>
      </c>
      <c r="C81" s="30"/>
      <c r="D81" s="30"/>
      <c r="E81" s="30">
        <f t="shared" si="6"/>
      </c>
      <c r="F81" s="31">
        <f t="shared" si="4"/>
      </c>
      <c r="G81" s="26"/>
      <c r="H81" s="23"/>
      <c r="I81" s="26"/>
      <c r="J81" s="28">
        <f t="shared" si="5"/>
        <v>0</v>
      </c>
      <c r="K81" s="27"/>
      <c r="L81" s="27"/>
      <c r="M81" s="27"/>
      <c r="N81" s="27"/>
      <c r="O81" s="27"/>
      <c r="P81" s="27"/>
      <c r="Q81" s="27"/>
    </row>
    <row r="82" spans="1:17" ht="12.75">
      <c r="A82" s="29">
        <f>IF(D82&lt;&gt;"",'Gesamt-Meldung'!$C$2,"")</f>
      </c>
      <c r="B82" s="29">
        <f>IF(D82&lt;&gt;"",'Gesamt-Meldung'!$J$2,"")</f>
      </c>
      <c r="C82" s="30"/>
      <c r="D82" s="30"/>
      <c r="E82" s="30">
        <f t="shared" si="6"/>
      </c>
      <c r="F82" s="31">
        <f t="shared" si="4"/>
      </c>
      <c r="G82" s="26"/>
      <c r="H82" s="23"/>
      <c r="I82" s="26"/>
      <c r="J82" s="28">
        <f t="shared" si="5"/>
        <v>0</v>
      </c>
      <c r="K82" s="27"/>
      <c r="L82" s="27"/>
      <c r="M82" s="27"/>
      <c r="N82" s="27"/>
      <c r="O82" s="27"/>
      <c r="P82" s="27"/>
      <c r="Q82" s="27"/>
    </row>
    <row r="83" spans="1:17" ht="12.75">
      <c r="A83" s="29">
        <f>IF(D83&lt;&gt;"",'Gesamt-Meldung'!$C$2,"")</f>
      </c>
      <c r="B83" s="29">
        <f>IF(D83&lt;&gt;"",'Gesamt-Meldung'!$J$2,"")</f>
      </c>
      <c r="C83" s="30"/>
      <c r="D83" s="30"/>
      <c r="E83" s="30">
        <f t="shared" si="6"/>
      </c>
      <c r="F83" s="31">
        <f t="shared" si="4"/>
      </c>
      <c r="G83" s="26"/>
      <c r="H83" s="23"/>
      <c r="I83" s="26"/>
      <c r="J83" s="28">
        <f t="shared" si="5"/>
        <v>0</v>
      </c>
      <c r="K83" s="27"/>
      <c r="L83" s="27"/>
      <c r="M83" s="27"/>
      <c r="N83" s="27"/>
      <c r="O83" s="27"/>
      <c r="P83" s="27"/>
      <c r="Q83" s="27"/>
    </row>
    <row r="84" spans="1:17" ht="12.75">
      <c r="A84" s="29">
        <f>IF(D84&lt;&gt;"",'Gesamt-Meldung'!$C$2,"")</f>
      </c>
      <c r="B84" s="29">
        <f>IF(D84&lt;&gt;"",'Gesamt-Meldung'!$J$2,"")</f>
      </c>
      <c r="C84" s="30"/>
      <c r="D84" s="30"/>
      <c r="E84" s="30">
        <f t="shared" si="6"/>
      </c>
      <c r="F84" s="31">
        <f t="shared" si="4"/>
      </c>
      <c r="G84" s="26"/>
      <c r="H84" s="23"/>
      <c r="I84" s="26"/>
      <c r="J84" s="28">
        <f t="shared" si="5"/>
        <v>0</v>
      </c>
      <c r="K84" s="27"/>
      <c r="L84" s="27"/>
      <c r="M84" s="27"/>
      <c r="N84" s="27"/>
      <c r="O84" s="27"/>
      <c r="P84" s="27"/>
      <c r="Q84" s="27"/>
    </row>
    <row r="85" spans="1:17" ht="12.75">
      <c r="A85" s="29">
        <f>IF(D85&lt;&gt;"",'Gesamt-Meldung'!$C$2,"")</f>
      </c>
      <c r="B85" s="29">
        <f>IF(D85&lt;&gt;"",'Gesamt-Meldung'!$J$2,"")</f>
      </c>
      <c r="C85" s="30"/>
      <c r="D85" s="30"/>
      <c r="E85" s="30">
        <f t="shared" si="6"/>
      </c>
      <c r="F85" s="31">
        <f t="shared" si="4"/>
      </c>
      <c r="G85" s="26"/>
      <c r="H85" s="23"/>
      <c r="I85" s="26"/>
      <c r="J85" s="28">
        <f t="shared" si="5"/>
        <v>0</v>
      </c>
      <c r="K85" s="27"/>
      <c r="L85" s="27"/>
      <c r="M85" s="27"/>
      <c r="N85" s="27"/>
      <c r="O85" s="27"/>
      <c r="P85" s="27"/>
      <c r="Q85" s="27"/>
    </row>
    <row r="86" spans="1:17" ht="12.75">
      <c r="A86" s="29">
        <f>IF(D86&lt;&gt;"",'Gesamt-Meldung'!$C$2,"")</f>
      </c>
      <c r="B86" s="29">
        <f>IF(D86&lt;&gt;"",'Gesamt-Meldung'!$J$2,"")</f>
      </c>
      <c r="C86" s="30"/>
      <c r="D86" s="30"/>
      <c r="E86" s="30">
        <f t="shared" si="6"/>
      </c>
      <c r="F86" s="31">
        <f t="shared" si="4"/>
      </c>
      <c r="G86" s="26"/>
      <c r="H86" s="23"/>
      <c r="I86" s="26"/>
      <c r="J86" s="28">
        <f t="shared" si="5"/>
        <v>0</v>
      </c>
      <c r="K86" s="27"/>
      <c r="L86" s="27"/>
      <c r="M86" s="27"/>
      <c r="N86" s="27"/>
      <c r="O86" s="27"/>
      <c r="P86" s="27"/>
      <c r="Q86" s="27"/>
    </row>
    <row r="87" spans="1:17" ht="12.75">
      <c r="A87" s="29">
        <f>IF(D87&lt;&gt;"",'Gesamt-Meldung'!$C$2,"")</f>
      </c>
      <c r="B87" s="29">
        <f>IF(D87&lt;&gt;"",'Gesamt-Meldung'!$J$2,"")</f>
      </c>
      <c r="C87" s="30"/>
      <c r="D87" s="30"/>
      <c r="E87" s="30">
        <f t="shared" si="6"/>
      </c>
      <c r="F87" s="31">
        <f t="shared" si="4"/>
      </c>
      <c r="G87" s="26"/>
      <c r="H87" s="23"/>
      <c r="I87" s="26"/>
      <c r="J87" s="28">
        <f t="shared" si="5"/>
        <v>0</v>
      </c>
      <c r="K87" s="27"/>
      <c r="L87" s="27"/>
      <c r="M87" s="27"/>
      <c r="N87" s="27"/>
      <c r="O87" s="27"/>
      <c r="P87" s="27"/>
      <c r="Q87" s="27"/>
    </row>
    <row r="88" spans="1:17" ht="12.75">
      <c r="A88" s="29">
        <f>IF(D88&lt;&gt;"",'Gesamt-Meldung'!$C$2,"")</f>
      </c>
      <c r="B88" s="29">
        <f>IF(D88&lt;&gt;"",'Gesamt-Meldung'!$J$2,"")</f>
      </c>
      <c r="C88" s="30"/>
      <c r="D88" s="30"/>
      <c r="E88" s="30">
        <f t="shared" si="6"/>
      </c>
      <c r="F88" s="31">
        <f t="shared" si="4"/>
      </c>
      <c r="G88" s="26"/>
      <c r="H88" s="23"/>
      <c r="I88" s="26"/>
      <c r="J88" s="28">
        <f t="shared" si="5"/>
        <v>0</v>
      </c>
      <c r="K88" s="27"/>
      <c r="L88" s="27"/>
      <c r="M88" s="27"/>
      <c r="N88" s="27"/>
      <c r="O88" s="27"/>
      <c r="P88" s="27"/>
      <c r="Q88" s="27"/>
    </row>
    <row r="89" spans="1:17" ht="12.75">
      <c r="A89" s="29">
        <f>IF(D89&lt;&gt;"",'Gesamt-Meldung'!$C$2,"")</f>
      </c>
      <c r="B89" s="29">
        <f>IF(D89&lt;&gt;"",'Gesamt-Meldung'!$J$2,"")</f>
      </c>
      <c r="C89" s="30"/>
      <c r="D89" s="30"/>
      <c r="E89" s="30">
        <f t="shared" si="6"/>
      </c>
      <c r="F89" s="31">
        <f t="shared" si="4"/>
      </c>
      <c r="G89" s="26"/>
      <c r="H89" s="23"/>
      <c r="I89" s="26"/>
      <c r="J89" s="28">
        <f t="shared" si="5"/>
        <v>0</v>
      </c>
      <c r="K89" s="27"/>
      <c r="L89" s="27"/>
      <c r="M89" s="27"/>
      <c r="N89" s="27"/>
      <c r="O89" s="27"/>
      <c r="P89" s="27"/>
      <c r="Q89" s="27"/>
    </row>
    <row r="90" spans="1:17" ht="12.75">
      <c r="A90" s="29">
        <f>IF(D90&lt;&gt;"",'Gesamt-Meldung'!$C$2,"")</f>
      </c>
      <c r="B90" s="29">
        <f>IF(D90&lt;&gt;"",'Gesamt-Meldung'!$J$2,"")</f>
      </c>
      <c r="C90" s="30"/>
      <c r="D90" s="30"/>
      <c r="E90" s="30">
        <f t="shared" si="6"/>
      </c>
      <c r="F90" s="31">
        <f t="shared" si="4"/>
      </c>
      <c r="G90" s="26"/>
      <c r="H90" s="23"/>
      <c r="I90" s="26"/>
      <c r="J90" s="28">
        <f t="shared" si="5"/>
        <v>0</v>
      </c>
      <c r="K90" s="27"/>
      <c r="L90" s="27"/>
      <c r="M90" s="27"/>
      <c r="N90" s="27"/>
      <c r="O90" s="27"/>
      <c r="P90" s="27"/>
      <c r="Q90" s="27"/>
    </row>
    <row r="91" spans="1:17" ht="12.75">
      <c r="A91" s="29">
        <f>IF(D91&lt;&gt;"",'Gesamt-Meldung'!$C$2,"")</f>
      </c>
      <c r="B91" s="29">
        <f>IF(D91&lt;&gt;"",'Gesamt-Meldung'!$J$2,"")</f>
      </c>
      <c r="C91" s="30"/>
      <c r="D91" s="30"/>
      <c r="E91" s="30">
        <f t="shared" si="6"/>
      </c>
      <c r="F91" s="31">
        <f t="shared" si="4"/>
      </c>
      <c r="G91" s="26"/>
      <c r="H91" s="23"/>
      <c r="I91" s="26"/>
      <c r="J91" s="28">
        <f t="shared" si="5"/>
        <v>0</v>
      </c>
      <c r="K91" s="27"/>
      <c r="L91" s="27"/>
      <c r="M91" s="27"/>
      <c r="N91" s="27"/>
      <c r="O91" s="27"/>
      <c r="P91" s="27"/>
      <c r="Q91" s="27"/>
    </row>
    <row r="92" spans="1:17" ht="12.75">
      <c r="A92" s="29">
        <f>IF(D92&lt;&gt;"",'Gesamt-Meldung'!$C$2,"")</f>
      </c>
      <c r="B92" s="29">
        <f>IF(D92&lt;&gt;"",'Gesamt-Meldung'!$J$2,"")</f>
      </c>
      <c r="C92" s="30"/>
      <c r="D92" s="30"/>
      <c r="E92" s="30">
        <f t="shared" si="6"/>
      </c>
      <c r="F92" s="31">
        <f t="shared" si="4"/>
      </c>
      <c r="G92" s="26"/>
      <c r="H92" s="23"/>
      <c r="I92" s="26"/>
      <c r="J92" s="28">
        <f t="shared" si="5"/>
        <v>0</v>
      </c>
      <c r="K92" s="27"/>
      <c r="L92" s="27"/>
      <c r="M92" s="27"/>
      <c r="N92" s="27"/>
      <c r="O92" s="27"/>
      <c r="P92" s="27"/>
      <c r="Q92" s="27"/>
    </row>
    <row r="93" spans="1:17" ht="12.75">
      <c r="A93" s="29">
        <f>IF(D93&lt;&gt;"",'Gesamt-Meldung'!$C$2,"")</f>
      </c>
      <c r="B93" s="29">
        <f>IF(D93&lt;&gt;"",'Gesamt-Meldung'!$J$2,"")</f>
      </c>
      <c r="C93" s="30"/>
      <c r="D93" s="30"/>
      <c r="E93" s="30">
        <f t="shared" si="6"/>
      </c>
      <c r="F93" s="31">
        <f t="shared" si="4"/>
      </c>
      <c r="G93" s="26"/>
      <c r="H93" s="23"/>
      <c r="I93" s="26"/>
      <c r="J93" s="28">
        <f t="shared" si="5"/>
        <v>0</v>
      </c>
      <c r="K93" s="27"/>
      <c r="L93" s="27"/>
      <c r="M93" s="27"/>
      <c r="N93" s="27"/>
      <c r="O93" s="27"/>
      <c r="P93" s="27"/>
      <c r="Q93" s="27"/>
    </row>
    <row r="94" spans="1:17" ht="12.75">
      <c r="A94" s="29">
        <f>IF(D94&lt;&gt;"",'Gesamt-Meldung'!$C$2,"")</f>
      </c>
      <c r="B94" s="29">
        <f>IF(D94&lt;&gt;"",'Gesamt-Meldung'!$J$2,"")</f>
      </c>
      <c r="C94" s="30"/>
      <c r="D94" s="30"/>
      <c r="E94" s="30">
        <f t="shared" si="6"/>
      </c>
      <c r="F94" s="31">
        <f t="shared" si="4"/>
      </c>
      <c r="G94" s="26"/>
      <c r="H94" s="23"/>
      <c r="I94" s="26"/>
      <c r="J94" s="28">
        <f t="shared" si="5"/>
        <v>0</v>
      </c>
      <c r="K94" s="27"/>
      <c r="L94" s="27"/>
      <c r="M94" s="27"/>
      <c r="N94" s="27"/>
      <c r="O94" s="27"/>
      <c r="P94" s="27"/>
      <c r="Q94" s="27"/>
    </row>
    <row r="95" spans="1:17" ht="12.75">
      <c r="A95" s="29">
        <f>IF(D95&lt;&gt;"",'Gesamt-Meldung'!$C$2,"")</f>
      </c>
      <c r="B95" s="29">
        <f>IF(D95&lt;&gt;"",'Gesamt-Meldung'!$J$2,"")</f>
      </c>
      <c r="C95" s="30"/>
      <c r="D95" s="30"/>
      <c r="E95" s="30">
        <f t="shared" si="6"/>
      </c>
      <c r="F95" s="31">
        <f t="shared" si="4"/>
      </c>
      <c r="G95" s="26"/>
      <c r="H95" s="23"/>
      <c r="I95" s="26"/>
      <c r="J95" s="28">
        <f t="shared" si="5"/>
        <v>0</v>
      </c>
      <c r="K95" s="27"/>
      <c r="L95" s="27"/>
      <c r="M95" s="27"/>
      <c r="N95" s="27"/>
      <c r="O95" s="27"/>
      <c r="P95" s="27"/>
      <c r="Q95" s="27"/>
    </row>
    <row r="96" spans="1:17" ht="12.75">
      <c r="A96" s="29">
        <f>IF(D96&lt;&gt;"",'Gesamt-Meldung'!$C$2,"")</f>
      </c>
      <c r="B96" s="29">
        <f>IF(D96&lt;&gt;"",'Gesamt-Meldung'!$J$2,"")</f>
      </c>
      <c r="C96" s="30"/>
      <c r="D96" s="30"/>
      <c r="E96" s="30">
        <f t="shared" si="6"/>
      </c>
      <c r="F96" s="31">
        <f t="shared" si="4"/>
      </c>
      <c r="G96" s="26"/>
      <c r="H96" s="23"/>
      <c r="I96" s="26"/>
      <c r="J96" s="28">
        <f t="shared" si="5"/>
        <v>0</v>
      </c>
      <c r="K96" s="27"/>
      <c r="L96" s="27"/>
      <c r="M96" s="27"/>
      <c r="N96" s="27"/>
      <c r="O96" s="27"/>
      <c r="P96" s="27"/>
      <c r="Q96" s="27"/>
    </row>
    <row r="97" spans="1:17" ht="12.75">
      <c r="A97" s="29">
        <f>IF(D97&lt;&gt;"",'Gesamt-Meldung'!$C$2,"")</f>
      </c>
      <c r="B97" s="29">
        <f>IF(D97&lt;&gt;"",'Gesamt-Meldung'!$J$2,"")</f>
      </c>
      <c r="C97" s="30"/>
      <c r="D97" s="30"/>
      <c r="E97" s="30">
        <f t="shared" si="6"/>
      </c>
      <c r="F97" s="31">
        <f t="shared" si="4"/>
      </c>
      <c r="G97" s="26"/>
      <c r="H97" s="23"/>
      <c r="I97" s="26"/>
      <c r="J97" s="28">
        <f t="shared" si="5"/>
        <v>0</v>
      </c>
      <c r="K97" s="27"/>
      <c r="L97" s="27"/>
      <c r="M97" s="27"/>
      <c r="N97" s="27"/>
      <c r="O97" s="27"/>
      <c r="P97" s="27"/>
      <c r="Q97" s="27"/>
    </row>
    <row r="98" spans="1:17" ht="12.75">
      <c r="A98" s="29">
        <f>IF(D98&lt;&gt;"",'Gesamt-Meldung'!$C$2,"")</f>
      </c>
      <c r="B98" s="29">
        <f>IF(D98&lt;&gt;"",'Gesamt-Meldung'!$J$2,"")</f>
      </c>
      <c r="C98" s="30"/>
      <c r="D98" s="30"/>
      <c r="E98" s="30">
        <f t="shared" si="6"/>
      </c>
      <c r="F98" s="31">
        <f t="shared" si="4"/>
      </c>
      <c r="G98" s="26"/>
      <c r="H98" s="23"/>
      <c r="I98" s="26"/>
      <c r="J98" s="28">
        <f t="shared" si="5"/>
        <v>0</v>
      </c>
      <c r="K98" s="27"/>
      <c r="L98" s="27"/>
      <c r="M98" s="27"/>
      <c r="N98" s="27"/>
      <c r="O98" s="27"/>
      <c r="P98" s="27"/>
      <c r="Q98" s="27"/>
    </row>
    <row r="99" spans="1:17" ht="12.75">
      <c r="A99" s="29">
        <f>IF(D99&lt;&gt;"",'Gesamt-Meldung'!$C$2,"")</f>
      </c>
      <c r="B99" s="29">
        <f>IF(D99&lt;&gt;"",'Gesamt-Meldung'!$J$2,"")</f>
      </c>
      <c r="C99" s="30"/>
      <c r="D99" s="30"/>
      <c r="E99" s="30">
        <f t="shared" si="6"/>
      </c>
      <c r="F99" s="31">
        <f t="shared" si="4"/>
      </c>
      <c r="G99" s="26"/>
      <c r="H99" s="23"/>
      <c r="I99" s="26"/>
      <c r="J99" s="28">
        <f t="shared" si="5"/>
        <v>0</v>
      </c>
      <c r="K99" s="27"/>
      <c r="L99" s="27"/>
      <c r="M99" s="27"/>
      <c r="N99" s="27"/>
      <c r="O99" s="27"/>
      <c r="P99" s="27"/>
      <c r="Q99" s="27"/>
    </row>
  </sheetData>
  <sheetProtection sheet="1" formatCells="0" formatColumns="0" autoFilter="0"/>
  <autoFilter ref="A1:I99"/>
  <mergeCells count="4">
    <mergeCell ref="A2:I2"/>
    <mergeCell ref="J1:J2"/>
    <mergeCell ref="K2:N2"/>
    <mergeCell ref="O2:Q2"/>
  </mergeCells>
  <conditionalFormatting sqref="C21:C99">
    <cfRule type="cellIs" priority="39" dxfId="1" operator="equal" stopIfTrue="1">
      <formula>"W"</formula>
    </cfRule>
    <cfRule type="cellIs" priority="40" dxfId="0" operator="equal" stopIfTrue="1">
      <formula>"M"</formula>
    </cfRule>
  </conditionalFormatting>
  <conditionalFormatting sqref="C19:C20">
    <cfRule type="cellIs" priority="23" dxfId="1" operator="equal" stopIfTrue="1">
      <formula>"W"</formula>
    </cfRule>
    <cfRule type="cellIs" priority="24" dxfId="0" operator="equal" stopIfTrue="1">
      <formula>"M"</formula>
    </cfRule>
  </conditionalFormatting>
  <conditionalFormatting sqref="C19:C20">
    <cfRule type="cellIs" priority="21" dxfId="1" operator="equal" stopIfTrue="1">
      <formula>"W"</formula>
    </cfRule>
    <cfRule type="cellIs" priority="22" dxfId="0" operator="equal" stopIfTrue="1">
      <formula>"M"</formula>
    </cfRule>
  </conditionalFormatting>
  <conditionalFormatting sqref="C19:C20">
    <cfRule type="cellIs" priority="19" dxfId="1" operator="equal" stopIfTrue="1">
      <formula>"W"</formula>
    </cfRule>
    <cfRule type="cellIs" priority="20" dxfId="0" operator="equal" stopIfTrue="1">
      <formula>"M"</formula>
    </cfRule>
  </conditionalFormatting>
  <conditionalFormatting sqref="C19:C20">
    <cfRule type="cellIs" priority="17" dxfId="1" operator="equal" stopIfTrue="1">
      <formula>"W"</formula>
    </cfRule>
    <cfRule type="cellIs" priority="18" dxfId="0" operator="equal" stopIfTrue="1">
      <formula>"M"</formula>
    </cfRule>
  </conditionalFormatting>
  <conditionalFormatting sqref="C3:C18">
    <cfRule type="cellIs" priority="7" dxfId="1" operator="equal" stopIfTrue="1">
      <formula>"W"</formula>
    </cfRule>
    <cfRule type="cellIs" priority="8" dxfId="0" operator="equal" stopIfTrue="1">
      <formula>"M"</formula>
    </cfRule>
  </conditionalFormatting>
  <conditionalFormatting sqref="C3:C18">
    <cfRule type="cellIs" priority="5" dxfId="1" operator="equal" stopIfTrue="1">
      <formula>"W"</formula>
    </cfRule>
    <cfRule type="cellIs" priority="6" dxfId="0" operator="equal" stopIfTrue="1">
      <formula>"M"</formula>
    </cfRule>
  </conditionalFormatting>
  <conditionalFormatting sqref="C3:C18">
    <cfRule type="cellIs" priority="3" dxfId="1" operator="equal" stopIfTrue="1">
      <formula>"W"</formula>
    </cfRule>
    <cfRule type="cellIs" priority="4" dxfId="0" operator="equal" stopIfTrue="1">
      <formula>"M"</formula>
    </cfRule>
  </conditionalFormatting>
  <conditionalFormatting sqref="C3:C18">
    <cfRule type="cellIs" priority="1" dxfId="1" operator="equal" stopIfTrue="1">
      <formula>"W"</formula>
    </cfRule>
    <cfRule type="cellIs" priority="2" dxfId="0" operator="equal" stopIfTrue="1">
      <formula>"M"</formula>
    </cfRule>
  </conditionalFormatting>
  <dataValidations count="6">
    <dataValidation type="time" allowBlank="1" showInputMessage="1" showErrorMessage="1" prompt="Qualifikationszeit im Format m:ss,00&#10;m: Minuten&#10;ss: Sekunden&#10;00: 1/100 Sekunden" error="Qualifikationszeit im Format m:ss,00&#10;m: Minuten&#10;ss: Sekunden&#10;00: 1/100 Sekunden" sqref="K3:Q99">
      <formula1>0.0001388888888888889</formula1>
      <formula2>0.0069328703703703705</formula2>
    </dataValidation>
    <dataValidation type="list" allowBlank="1" showDropDown="1" showInputMessage="1" showErrorMessage="1" promptTitle="Geschlecht" prompt="M: Männlich &#10;W: Weiblich" error="M: Männlich &#10;W: Weiblich" sqref="C3:C99">
      <formula1>Geschlecht</formula1>
    </dataValidation>
    <dataValidation type="textLength" allowBlank="1" showInputMessage="1" showErrorMessage="1" prompt="Mannschaftsname mit Nr bei mehreren Mannschaften in derselben Altersklasse max. 30 Zeichen" error="max. 30 Zeichen" sqref="E3:E99">
      <formula1>0</formula1>
      <formula2>30</formula2>
    </dataValidation>
    <dataValidation type="list" allowBlank="1" showInputMessage="1" showErrorMessage="1" prompt="Altersklasse aus Liste auswählen" error="Altersklasse aus Liste auswählen" sqref="D3:D99">
      <formula1>AK_M</formula1>
    </dataValidation>
    <dataValidation type="list" allowBlank="1" showInputMessage="1" showErrorMessage="1" prompt="Protokollnachweis&#10;Ja / Nein" error="Protokollnachweis&#10;Ja / Nein" sqref="G3:G99">
      <formula1>"Ja, Nein"</formula1>
    </dataValidation>
    <dataValidation type="decimal" allowBlank="1" showInputMessage="1" showErrorMessage="1" prompt="Meldepunktzahl mit 2 Dezimalstellen" error="Falsche Punktzahl" sqref="F3:F99">
      <formula1>0</formula1>
      <formula2>5000</formula2>
    </dataValidation>
  </dataValidations>
  <printOptions/>
  <pageMargins left="0.5905511811023623" right="0.5905511811023623" top="0.984251968503937" bottom="0.984251968503937" header="0.5118110236220472" footer="0.5118110236220472"/>
  <pageSetup fitToHeight="23" fitToWidth="1" horizontalDpi="300" verticalDpi="300" orientation="landscape" paperSize="9" scale="65" r:id="rId1"/>
  <headerFooter alignWithMargins="0">
    <oddHeader>&amp;C&amp;14DSM2019 Sulzbach &amp;A</oddHeader>
    <oddFooter xml:space="preserve">&amp;L&amp;8&amp;Z&amp;F/ &amp;A&amp;R&amp;8&amp;P / &amp;N </oddFooter>
  </headerFooter>
</worksheet>
</file>

<file path=xl/worksheets/sheet7.xml><?xml version="1.0" encoding="utf-8"?>
<worksheet xmlns="http://schemas.openxmlformats.org/spreadsheetml/2006/main" xmlns:r="http://schemas.openxmlformats.org/officeDocument/2006/relationships">
  <sheetPr codeName="Sheet4">
    <pageSetUpPr fitToPage="1"/>
  </sheetPr>
  <dimension ref="A1:I53"/>
  <sheetViews>
    <sheetView zoomScalePageLayoutView="0" workbookViewId="0" topLeftCell="A1">
      <pane ySplit="1" topLeftCell="A17" activePane="bottomLeft" state="frozen"/>
      <selection pane="topLeft" activeCell="E56" sqref="E56"/>
      <selection pane="bottomLeft" activeCell="B2" sqref="B2:I53"/>
    </sheetView>
  </sheetViews>
  <sheetFormatPr defaultColWidth="9.140625" defaultRowHeight="12.75" outlineLevelCol="1"/>
  <cols>
    <col min="1" max="1" width="4.421875" style="52" customWidth="1" outlineLevel="1"/>
    <col min="2" max="2" width="9.140625" style="52" customWidth="1"/>
    <col min="3" max="4" width="14.7109375" style="52" customWidth="1"/>
    <col min="5" max="5" width="30.140625" style="52" customWidth="1"/>
    <col min="6" max="6" width="9.7109375" style="53" bestFit="1" customWidth="1"/>
    <col min="7" max="7" width="20.421875" style="52" customWidth="1"/>
    <col min="8" max="8" width="11.00390625" style="54" customWidth="1"/>
    <col min="9" max="9" width="13.00390625" style="52" customWidth="1"/>
    <col min="10" max="16384" width="9.140625" style="52" customWidth="1"/>
  </cols>
  <sheetData>
    <row r="1" spans="1:9" s="50" customFormat="1" ht="25.5">
      <c r="A1" s="49" t="s">
        <v>134</v>
      </c>
      <c r="B1" s="59" t="s">
        <v>0</v>
      </c>
      <c r="C1" s="59" t="s">
        <v>2</v>
      </c>
      <c r="D1" s="59" t="s">
        <v>174</v>
      </c>
      <c r="E1" s="59" t="s">
        <v>135</v>
      </c>
      <c r="F1" s="103" t="s">
        <v>136</v>
      </c>
      <c r="G1" s="59" t="s">
        <v>14</v>
      </c>
      <c r="H1" s="104" t="s">
        <v>137</v>
      </c>
      <c r="I1" s="63" t="s">
        <v>138</v>
      </c>
    </row>
    <row r="2" spans="1:9" s="79" customFormat="1" ht="12.75">
      <c r="A2" s="55" t="s">
        <v>9</v>
      </c>
      <c r="B2" s="73" t="s">
        <v>245</v>
      </c>
      <c r="C2" s="73" t="s">
        <v>207</v>
      </c>
      <c r="D2" s="73" t="s">
        <v>176</v>
      </c>
      <c r="E2" s="75" t="s">
        <v>140</v>
      </c>
      <c r="F2" s="74">
        <v>0.0014603009259259259</v>
      </c>
      <c r="G2" s="73" t="s">
        <v>141</v>
      </c>
      <c r="H2" s="82">
        <v>126.17</v>
      </c>
      <c r="I2" s="73" t="s">
        <v>208</v>
      </c>
    </row>
    <row r="3" spans="1:9" s="79" customFormat="1" ht="12.75">
      <c r="A3" s="55" t="s">
        <v>9</v>
      </c>
      <c r="B3" s="73" t="s">
        <v>245</v>
      </c>
      <c r="C3" s="73" t="s">
        <v>207</v>
      </c>
      <c r="D3" s="73" t="s">
        <v>176</v>
      </c>
      <c r="E3" s="75" t="s">
        <v>142</v>
      </c>
      <c r="F3" s="74">
        <v>0.0010150462962962962</v>
      </c>
      <c r="G3" s="73" t="s">
        <v>151</v>
      </c>
      <c r="H3" s="82">
        <v>87.7</v>
      </c>
      <c r="I3" s="73"/>
    </row>
    <row r="4" spans="1:9" s="79" customFormat="1" ht="12.75">
      <c r="A4" s="55" t="s">
        <v>9</v>
      </c>
      <c r="B4" s="73" t="s">
        <v>177</v>
      </c>
      <c r="C4" s="73" t="s">
        <v>207</v>
      </c>
      <c r="D4" s="73" t="s">
        <v>176</v>
      </c>
      <c r="E4" s="75" t="s">
        <v>143</v>
      </c>
      <c r="F4" s="74">
        <v>0.0013306712962962964</v>
      </c>
      <c r="G4" s="73" t="s">
        <v>141</v>
      </c>
      <c r="H4" s="82">
        <v>114.97</v>
      </c>
      <c r="I4" s="73"/>
    </row>
    <row r="5" spans="1:9" s="79" customFormat="1" ht="12.75">
      <c r="A5" s="55" t="s">
        <v>9</v>
      </c>
      <c r="B5" s="73" t="s">
        <v>294</v>
      </c>
      <c r="C5" s="73" t="s">
        <v>207</v>
      </c>
      <c r="D5" s="73" t="s">
        <v>176</v>
      </c>
      <c r="E5" s="75" t="s">
        <v>145</v>
      </c>
      <c r="F5" s="74">
        <v>0.0015407407407407407</v>
      </c>
      <c r="G5" s="73" t="s">
        <v>267</v>
      </c>
      <c r="H5" s="82">
        <v>133.12</v>
      </c>
      <c r="I5" s="73"/>
    </row>
    <row r="6" spans="1:9" ht="12.75">
      <c r="A6" s="51" t="s">
        <v>9</v>
      </c>
      <c r="B6" s="64" t="s">
        <v>245</v>
      </c>
      <c r="C6" s="64" t="s">
        <v>207</v>
      </c>
      <c r="D6" s="64" t="s">
        <v>179</v>
      </c>
      <c r="E6" s="66" t="s">
        <v>140</v>
      </c>
      <c r="F6" s="65">
        <v>0.0012268518518518518</v>
      </c>
      <c r="G6" s="64" t="s">
        <v>246</v>
      </c>
      <c r="H6" s="80">
        <v>106</v>
      </c>
      <c r="I6" s="64"/>
    </row>
    <row r="7" spans="1:9" ht="12.75">
      <c r="A7" s="51" t="s">
        <v>9</v>
      </c>
      <c r="B7" s="64" t="s">
        <v>294</v>
      </c>
      <c r="C7" s="64" t="s">
        <v>207</v>
      </c>
      <c r="D7" s="64" t="s">
        <v>179</v>
      </c>
      <c r="E7" s="66" t="s">
        <v>142</v>
      </c>
      <c r="F7" s="65">
        <v>0.0008431712962962963</v>
      </c>
      <c r="G7" s="72" t="s">
        <v>149</v>
      </c>
      <c r="H7" s="81">
        <v>72.85</v>
      </c>
      <c r="I7" s="72" t="s">
        <v>208</v>
      </c>
    </row>
    <row r="8" spans="1:9" ht="12.75">
      <c r="A8" s="51" t="s">
        <v>9</v>
      </c>
      <c r="B8" s="64" t="s">
        <v>245</v>
      </c>
      <c r="C8" s="64" t="s">
        <v>207</v>
      </c>
      <c r="D8" s="64" t="s">
        <v>179</v>
      </c>
      <c r="E8" s="66" t="s">
        <v>143</v>
      </c>
      <c r="F8" s="65">
        <v>0.0011226851851851851</v>
      </c>
      <c r="G8" s="64" t="s">
        <v>246</v>
      </c>
      <c r="H8" s="80">
        <v>97</v>
      </c>
      <c r="I8" s="64"/>
    </row>
    <row r="9" spans="1:9" ht="12.75">
      <c r="A9" s="51" t="s">
        <v>9</v>
      </c>
      <c r="B9" s="64" t="s">
        <v>245</v>
      </c>
      <c r="C9" s="64" t="s">
        <v>207</v>
      </c>
      <c r="D9" s="64" t="s">
        <v>179</v>
      </c>
      <c r="E9" s="66" t="s">
        <v>145</v>
      </c>
      <c r="F9" s="65">
        <v>0.0012841435185185184</v>
      </c>
      <c r="G9" s="64" t="s">
        <v>246</v>
      </c>
      <c r="H9" s="80">
        <v>110.94999999999999</v>
      </c>
      <c r="I9" s="64"/>
    </row>
    <row r="10" spans="1:9" s="79" customFormat="1" ht="12.75">
      <c r="A10" s="55" t="s">
        <v>9</v>
      </c>
      <c r="B10" s="73" t="s">
        <v>245</v>
      </c>
      <c r="C10" s="73" t="s">
        <v>208</v>
      </c>
      <c r="D10" s="73" t="s">
        <v>176</v>
      </c>
      <c r="E10" s="75" t="s">
        <v>140</v>
      </c>
      <c r="F10" s="74">
        <v>0.0014603009259259259</v>
      </c>
      <c r="G10" s="73" t="s">
        <v>141</v>
      </c>
      <c r="H10" s="82">
        <v>126.17</v>
      </c>
      <c r="I10" s="73"/>
    </row>
    <row r="11" spans="1:9" s="79" customFormat="1" ht="12.75">
      <c r="A11" s="55" t="s">
        <v>9</v>
      </c>
      <c r="B11" s="73" t="s">
        <v>294</v>
      </c>
      <c r="C11" s="73" t="s">
        <v>208</v>
      </c>
      <c r="D11" s="73" t="s">
        <v>176</v>
      </c>
      <c r="E11" s="75" t="s">
        <v>142</v>
      </c>
      <c r="F11" s="74">
        <v>0.001107638888888889</v>
      </c>
      <c r="G11" s="73" t="s">
        <v>269</v>
      </c>
      <c r="H11" s="82">
        <v>95.7</v>
      </c>
      <c r="I11" s="73"/>
    </row>
    <row r="12" spans="1:9" s="79" customFormat="1" ht="12.75">
      <c r="A12" s="55" t="s">
        <v>9</v>
      </c>
      <c r="B12" s="73" t="s">
        <v>233</v>
      </c>
      <c r="C12" s="73" t="s">
        <v>208</v>
      </c>
      <c r="D12" s="73" t="s">
        <v>176</v>
      </c>
      <c r="E12" s="75" t="s">
        <v>143</v>
      </c>
      <c r="F12" s="74">
        <v>0.0013324074074074074</v>
      </c>
      <c r="G12" s="73" t="s">
        <v>141</v>
      </c>
      <c r="H12" s="82">
        <v>115.12</v>
      </c>
      <c r="I12" s="73"/>
    </row>
    <row r="13" spans="1:9" s="79" customFormat="1" ht="12.75">
      <c r="A13" s="55" t="s">
        <v>9</v>
      </c>
      <c r="B13" s="73" t="s">
        <v>233</v>
      </c>
      <c r="C13" s="73" t="s">
        <v>208</v>
      </c>
      <c r="D13" s="73" t="s">
        <v>176</v>
      </c>
      <c r="E13" s="75" t="s">
        <v>145</v>
      </c>
      <c r="F13" s="74">
        <v>0.0015733796296296297</v>
      </c>
      <c r="G13" s="73" t="s">
        <v>151</v>
      </c>
      <c r="H13" s="82">
        <v>135.94</v>
      </c>
      <c r="I13" s="73"/>
    </row>
    <row r="14" spans="1:9" ht="12.75">
      <c r="A14" s="51" t="s">
        <v>9</v>
      </c>
      <c r="B14" s="64" t="s">
        <v>233</v>
      </c>
      <c r="C14" s="64" t="s">
        <v>208</v>
      </c>
      <c r="D14" s="64" t="s">
        <v>179</v>
      </c>
      <c r="E14" s="66" t="s">
        <v>140</v>
      </c>
      <c r="F14" s="65">
        <v>0.0012364583333333333</v>
      </c>
      <c r="G14" s="64" t="s">
        <v>147</v>
      </c>
      <c r="H14" s="80">
        <v>106.83</v>
      </c>
      <c r="I14" s="64"/>
    </row>
    <row r="15" spans="1:9" ht="12.75">
      <c r="A15" s="51" t="s">
        <v>9</v>
      </c>
      <c r="B15" s="64" t="s">
        <v>294</v>
      </c>
      <c r="C15" s="64" t="s">
        <v>208</v>
      </c>
      <c r="D15" s="64" t="s">
        <v>179</v>
      </c>
      <c r="E15" s="66" t="s">
        <v>142</v>
      </c>
      <c r="F15" s="65">
        <v>0.0008431712962962963</v>
      </c>
      <c r="G15" s="64" t="s">
        <v>149</v>
      </c>
      <c r="H15" s="80">
        <v>72.85</v>
      </c>
      <c r="I15" s="64"/>
    </row>
    <row r="16" spans="1:9" ht="12.75">
      <c r="A16" s="51" t="s">
        <v>9</v>
      </c>
      <c r="B16" s="64" t="s">
        <v>233</v>
      </c>
      <c r="C16" s="64" t="s">
        <v>208</v>
      </c>
      <c r="D16" s="64" t="s">
        <v>179</v>
      </c>
      <c r="E16" s="66" t="s">
        <v>143</v>
      </c>
      <c r="F16" s="65">
        <v>0.0011427083333333332</v>
      </c>
      <c r="G16" s="64" t="s">
        <v>149</v>
      </c>
      <c r="H16" s="80">
        <v>98.73</v>
      </c>
      <c r="I16" s="64"/>
    </row>
    <row r="17" spans="1:9" ht="12.75">
      <c r="A17" s="51" t="s">
        <v>9</v>
      </c>
      <c r="B17" s="64" t="s">
        <v>294</v>
      </c>
      <c r="C17" s="64" t="s">
        <v>208</v>
      </c>
      <c r="D17" s="64" t="s">
        <v>179</v>
      </c>
      <c r="E17" s="66" t="s">
        <v>145</v>
      </c>
      <c r="F17" s="65">
        <v>0.0012991898148148149</v>
      </c>
      <c r="G17" s="64" t="s">
        <v>149</v>
      </c>
      <c r="H17" s="80">
        <v>112.25000000000001</v>
      </c>
      <c r="I17" s="64"/>
    </row>
    <row r="18" spans="1:9" s="79" customFormat="1" ht="12.75">
      <c r="A18" s="55" t="s">
        <v>9</v>
      </c>
      <c r="B18" s="73" t="s">
        <v>233</v>
      </c>
      <c r="C18" s="73" t="s">
        <v>209</v>
      </c>
      <c r="D18" s="73" t="s">
        <v>176</v>
      </c>
      <c r="E18" s="75" t="s">
        <v>140</v>
      </c>
      <c r="F18" s="74">
        <v>0.0015372685185185185</v>
      </c>
      <c r="G18" s="73" t="s">
        <v>234</v>
      </c>
      <c r="H18" s="82">
        <v>132.82</v>
      </c>
      <c r="I18" s="73"/>
    </row>
    <row r="19" spans="1:9" s="79" customFormat="1" ht="12.75">
      <c r="A19" s="55" t="s">
        <v>9</v>
      </c>
      <c r="B19" s="73" t="s">
        <v>266</v>
      </c>
      <c r="C19" s="73" t="s">
        <v>209</v>
      </c>
      <c r="D19" s="73" t="s">
        <v>176</v>
      </c>
      <c r="E19" s="75" t="s">
        <v>142</v>
      </c>
      <c r="F19" s="74">
        <v>0.0011302083333333333</v>
      </c>
      <c r="G19" s="73" t="s">
        <v>141</v>
      </c>
      <c r="H19" s="82">
        <v>97.64999999999999</v>
      </c>
      <c r="I19" s="73"/>
    </row>
    <row r="20" spans="1:9" s="79" customFormat="1" ht="12.75">
      <c r="A20" s="55" t="s">
        <v>9</v>
      </c>
      <c r="B20" s="73" t="s">
        <v>266</v>
      </c>
      <c r="C20" s="73" t="s">
        <v>209</v>
      </c>
      <c r="D20" s="73" t="s">
        <v>176</v>
      </c>
      <c r="E20" s="75" t="s">
        <v>143</v>
      </c>
      <c r="F20" s="74">
        <v>0.0013804398148148148</v>
      </c>
      <c r="G20" s="73" t="s">
        <v>141</v>
      </c>
      <c r="H20" s="82">
        <v>119.26999999999998</v>
      </c>
      <c r="I20" s="73"/>
    </row>
    <row r="21" spans="1:9" s="79" customFormat="1" ht="12.75">
      <c r="A21" s="55" t="s">
        <v>9</v>
      </c>
      <c r="B21" s="73" t="s">
        <v>294</v>
      </c>
      <c r="C21" s="73" t="s">
        <v>209</v>
      </c>
      <c r="D21" s="73" t="s">
        <v>176</v>
      </c>
      <c r="E21" s="75" t="s">
        <v>145</v>
      </c>
      <c r="F21" s="74">
        <v>0.0016159722222222222</v>
      </c>
      <c r="G21" s="73" t="s">
        <v>234</v>
      </c>
      <c r="H21" s="82">
        <v>139.62</v>
      </c>
      <c r="I21" s="73"/>
    </row>
    <row r="22" spans="1:9" ht="12.75">
      <c r="A22" s="51" t="s">
        <v>9</v>
      </c>
      <c r="B22" s="64" t="s">
        <v>266</v>
      </c>
      <c r="C22" s="64" t="s">
        <v>209</v>
      </c>
      <c r="D22" s="64" t="s">
        <v>179</v>
      </c>
      <c r="E22" s="66" t="s">
        <v>140</v>
      </c>
      <c r="F22" s="65">
        <v>0.0012965277777777777</v>
      </c>
      <c r="G22" s="64" t="s">
        <v>149</v>
      </c>
      <c r="H22" s="80">
        <v>112.02</v>
      </c>
      <c r="I22" s="64"/>
    </row>
    <row r="23" spans="1:9" ht="12.75">
      <c r="A23" s="51" t="s">
        <v>9</v>
      </c>
      <c r="B23" s="64" t="s">
        <v>266</v>
      </c>
      <c r="C23" s="64" t="s">
        <v>209</v>
      </c>
      <c r="D23" s="64" t="s">
        <v>179</v>
      </c>
      <c r="E23" s="66" t="s">
        <v>142</v>
      </c>
      <c r="F23" s="65">
        <v>0.000865625</v>
      </c>
      <c r="G23" s="64" t="s">
        <v>149</v>
      </c>
      <c r="H23" s="80">
        <v>74.78999999999999</v>
      </c>
      <c r="I23" s="64"/>
    </row>
    <row r="24" spans="1:9" ht="12.75">
      <c r="A24" s="51" t="s">
        <v>9</v>
      </c>
      <c r="B24" s="64" t="s">
        <v>245</v>
      </c>
      <c r="C24" s="64" t="s">
        <v>209</v>
      </c>
      <c r="D24" s="64" t="s">
        <v>179</v>
      </c>
      <c r="E24" s="66" t="s">
        <v>143</v>
      </c>
      <c r="F24" s="65">
        <v>0.0011827546296296297</v>
      </c>
      <c r="G24" s="64" t="s">
        <v>149</v>
      </c>
      <c r="H24" s="80">
        <v>102.19</v>
      </c>
      <c r="I24" s="64"/>
    </row>
    <row r="25" spans="1:9" ht="12.75">
      <c r="A25" s="51" t="s">
        <v>9</v>
      </c>
      <c r="B25" s="64" t="s">
        <v>245</v>
      </c>
      <c r="C25" s="64" t="s">
        <v>209</v>
      </c>
      <c r="D25" s="64" t="s">
        <v>179</v>
      </c>
      <c r="E25" s="66" t="s">
        <v>145</v>
      </c>
      <c r="F25" s="65">
        <v>0.0013216435185185184</v>
      </c>
      <c r="G25" s="64" t="s">
        <v>149</v>
      </c>
      <c r="H25" s="80">
        <v>114.18999999999998</v>
      </c>
      <c r="I25" s="64"/>
    </row>
    <row r="26" spans="1:9" s="79" customFormat="1" ht="12.75">
      <c r="A26" s="55" t="s">
        <v>9</v>
      </c>
      <c r="B26" s="73" t="s">
        <v>173</v>
      </c>
      <c r="C26" s="73" t="s">
        <v>210</v>
      </c>
      <c r="D26" s="73" t="s">
        <v>176</v>
      </c>
      <c r="E26" s="75" t="s">
        <v>140</v>
      </c>
      <c r="F26" s="74">
        <v>0.0016020833333333334</v>
      </c>
      <c r="G26" s="73" t="s">
        <v>153</v>
      </c>
      <c r="H26" s="82">
        <v>138.42</v>
      </c>
      <c r="I26" s="73"/>
    </row>
    <row r="27" spans="1:9" s="79" customFormat="1" ht="12.75">
      <c r="A27" s="55" t="s">
        <v>9</v>
      </c>
      <c r="B27" s="73" t="s">
        <v>266</v>
      </c>
      <c r="C27" s="73" t="s">
        <v>210</v>
      </c>
      <c r="D27" s="73" t="s">
        <v>176</v>
      </c>
      <c r="E27" s="75" t="s">
        <v>142</v>
      </c>
      <c r="F27" s="74">
        <v>0.0012434027777777777</v>
      </c>
      <c r="G27" s="73" t="s">
        <v>160</v>
      </c>
      <c r="H27" s="82">
        <v>107.42999999999999</v>
      </c>
      <c r="I27" s="73"/>
    </row>
    <row r="28" spans="1:9" s="79" customFormat="1" ht="12.75">
      <c r="A28" s="55" t="s">
        <v>9</v>
      </c>
      <c r="B28" s="73" t="s">
        <v>294</v>
      </c>
      <c r="C28" s="73" t="s">
        <v>210</v>
      </c>
      <c r="D28" s="73" t="s">
        <v>176</v>
      </c>
      <c r="E28" s="75" t="s">
        <v>143</v>
      </c>
      <c r="F28" s="74">
        <v>0.001443287037037037</v>
      </c>
      <c r="G28" s="73" t="s">
        <v>268</v>
      </c>
      <c r="H28" s="82">
        <v>124.69999999999999</v>
      </c>
      <c r="I28" s="73"/>
    </row>
    <row r="29" spans="1:9" s="79" customFormat="1" ht="12.75">
      <c r="A29" s="55" t="s">
        <v>9</v>
      </c>
      <c r="B29" s="73" t="s">
        <v>294</v>
      </c>
      <c r="C29" s="73" t="s">
        <v>210</v>
      </c>
      <c r="D29" s="73" t="s">
        <v>176</v>
      </c>
      <c r="E29" s="75" t="s">
        <v>145</v>
      </c>
      <c r="F29" s="74">
        <v>0.0017734953703703704</v>
      </c>
      <c r="G29" s="73" t="s">
        <v>268</v>
      </c>
      <c r="H29" s="82">
        <v>153.23000000000002</v>
      </c>
      <c r="I29" s="73"/>
    </row>
    <row r="30" spans="1:9" ht="12.75">
      <c r="A30" s="51" t="s">
        <v>9</v>
      </c>
      <c r="B30" s="64" t="s">
        <v>177</v>
      </c>
      <c r="C30" s="64" t="s">
        <v>210</v>
      </c>
      <c r="D30" s="64" t="s">
        <v>179</v>
      </c>
      <c r="E30" s="66" t="s">
        <v>140</v>
      </c>
      <c r="F30" s="65">
        <v>0.0013488425925925927</v>
      </c>
      <c r="G30" s="64" t="s">
        <v>155</v>
      </c>
      <c r="H30" s="80">
        <v>116.54</v>
      </c>
      <c r="I30" s="64"/>
    </row>
    <row r="31" spans="1:9" ht="12.75">
      <c r="A31" s="51" t="s">
        <v>9</v>
      </c>
      <c r="B31" s="64" t="s">
        <v>294</v>
      </c>
      <c r="C31" s="64" t="s">
        <v>210</v>
      </c>
      <c r="D31" s="64" t="s">
        <v>179</v>
      </c>
      <c r="E31" s="66" t="s">
        <v>142</v>
      </c>
      <c r="F31" s="65">
        <v>0.0009405092592592592</v>
      </c>
      <c r="G31" s="64" t="s">
        <v>305</v>
      </c>
      <c r="H31" s="80">
        <v>81.26</v>
      </c>
      <c r="I31" s="64" t="s">
        <v>211</v>
      </c>
    </row>
    <row r="32" spans="1:9" ht="12.75">
      <c r="A32" s="51" t="s">
        <v>9</v>
      </c>
      <c r="B32" s="64" t="s">
        <v>294</v>
      </c>
      <c r="C32" s="64" t="s">
        <v>210</v>
      </c>
      <c r="D32" s="64" t="s">
        <v>179</v>
      </c>
      <c r="E32" s="66" t="s">
        <v>143</v>
      </c>
      <c r="F32" s="65">
        <v>0.0012262731481481482</v>
      </c>
      <c r="G32" s="64" t="s">
        <v>155</v>
      </c>
      <c r="H32" s="80">
        <v>105.95</v>
      </c>
      <c r="I32" s="64"/>
    </row>
    <row r="33" spans="1:9" ht="12.75">
      <c r="A33" s="51" t="s">
        <v>9</v>
      </c>
      <c r="B33" s="64" t="s">
        <v>294</v>
      </c>
      <c r="C33" s="64" t="s">
        <v>210</v>
      </c>
      <c r="D33" s="64" t="s">
        <v>179</v>
      </c>
      <c r="E33" s="66" t="s">
        <v>145</v>
      </c>
      <c r="F33" s="65">
        <v>0.0013621527777777779</v>
      </c>
      <c r="G33" s="64" t="s">
        <v>269</v>
      </c>
      <c r="H33" s="80">
        <v>117.69</v>
      </c>
      <c r="I33" s="64"/>
    </row>
    <row r="34" spans="1:9" s="79" customFormat="1" ht="12.75">
      <c r="A34" s="55" t="s">
        <v>9</v>
      </c>
      <c r="B34" s="73" t="s">
        <v>173</v>
      </c>
      <c r="C34" s="73" t="s">
        <v>211</v>
      </c>
      <c r="D34" s="73" t="s">
        <v>176</v>
      </c>
      <c r="E34" s="75" t="s">
        <v>140</v>
      </c>
      <c r="F34" s="74">
        <v>0.0017589120370370371</v>
      </c>
      <c r="G34" s="73" t="s">
        <v>162</v>
      </c>
      <c r="H34" s="82">
        <v>151.97</v>
      </c>
      <c r="I34" s="73"/>
    </row>
    <row r="35" spans="1:9" s="79" customFormat="1" ht="12.75">
      <c r="A35" s="55" t="s">
        <v>9</v>
      </c>
      <c r="B35" s="73" t="s">
        <v>266</v>
      </c>
      <c r="C35" s="73" t="s">
        <v>211</v>
      </c>
      <c r="D35" s="73" t="s">
        <v>176</v>
      </c>
      <c r="E35" s="75" t="s">
        <v>142</v>
      </c>
      <c r="F35" s="74">
        <v>0.0014138888888888888</v>
      </c>
      <c r="G35" s="73" t="s">
        <v>269</v>
      </c>
      <c r="H35" s="82">
        <v>122.15999999999997</v>
      </c>
      <c r="I35" s="73"/>
    </row>
    <row r="36" spans="1:9" s="79" customFormat="1" ht="12.75">
      <c r="A36" s="55" t="s">
        <v>9</v>
      </c>
      <c r="B36" s="73" t="s">
        <v>233</v>
      </c>
      <c r="C36" s="73" t="s">
        <v>211</v>
      </c>
      <c r="D36" s="73" t="s">
        <v>176</v>
      </c>
      <c r="E36" s="75" t="s">
        <v>143</v>
      </c>
      <c r="F36" s="74">
        <v>0.0016024305555555555</v>
      </c>
      <c r="G36" s="73" t="s">
        <v>236</v>
      </c>
      <c r="H36" s="82">
        <v>138.45</v>
      </c>
      <c r="I36" s="73"/>
    </row>
    <row r="37" spans="1:9" s="79" customFormat="1" ht="12.75">
      <c r="A37" s="55" t="s">
        <v>9</v>
      </c>
      <c r="B37" s="73" t="s">
        <v>233</v>
      </c>
      <c r="C37" s="73" t="s">
        <v>211</v>
      </c>
      <c r="D37" s="73" t="s">
        <v>176</v>
      </c>
      <c r="E37" s="75" t="s">
        <v>145</v>
      </c>
      <c r="F37" s="74">
        <v>0.001909375</v>
      </c>
      <c r="G37" s="73" t="s">
        <v>235</v>
      </c>
      <c r="H37" s="82">
        <v>164.97000000000003</v>
      </c>
      <c r="I37" s="73"/>
    </row>
    <row r="38" spans="1:9" ht="12.75">
      <c r="A38" s="51" t="s">
        <v>9</v>
      </c>
      <c r="B38" s="64" t="s">
        <v>294</v>
      </c>
      <c r="C38" s="64" t="s">
        <v>211</v>
      </c>
      <c r="D38" s="64" t="s">
        <v>179</v>
      </c>
      <c r="E38" s="66" t="s">
        <v>140</v>
      </c>
      <c r="F38" s="65">
        <v>0.0013546296296296297</v>
      </c>
      <c r="G38" s="64" t="s">
        <v>305</v>
      </c>
      <c r="H38" s="80">
        <v>117.04000000000002</v>
      </c>
      <c r="I38" s="64"/>
    </row>
    <row r="39" spans="1:9" ht="12.75">
      <c r="A39" s="51" t="s">
        <v>9</v>
      </c>
      <c r="B39" s="64" t="s">
        <v>294</v>
      </c>
      <c r="C39" s="64" t="s">
        <v>211</v>
      </c>
      <c r="D39" s="64" t="s">
        <v>179</v>
      </c>
      <c r="E39" s="66" t="s">
        <v>142</v>
      </c>
      <c r="F39" s="65">
        <v>0.0009405092592592592</v>
      </c>
      <c r="G39" s="64" t="s">
        <v>305</v>
      </c>
      <c r="H39" s="80">
        <v>81.26</v>
      </c>
      <c r="I39" s="64"/>
    </row>
    <row r="40" spans="1:9" ht="12.75">
      <c r="A40" s="51" t="s">
        <v>9</v>
      </c>
      <c r="B40" s="64" t="s">
        <v>294</v>
      </c>
      <c r="C40" s="64" t="s">
        <v>211</v>
      </c>
      <c r="D40" s="64" t="s">
        <v>179</v>
      </c>
      <c r="E40" s="66" t="s">
        <v>143</v>
      </c>
      <c r="F40" s="65">
        <v>0.0012760416666666666</v>
      </c>
      <c r="G40" s="64" t="s">
        <v>305</v>
      </c>
      <c r="H40" s="80">
        <v>110.25</v>
      </c>
      <c r="I40" s="64"/>
    </row>
    <row r="41" spans="1:9" ht="12.75">
      <c r="A41" s="51" t="s">
        <v>9</v>
      </c>
      <c r="B41" s="64" t="s">
        <v>294</v>
      </c>
      <c r="C41" s="64" t="s">
        <v>211</v>
      </c>
      <c r="D41" s="64" t="s">
        <v>179</v>
      </c>
      <c r="E41" s="66" t="s">
        <v>145</v>
      </c>
      <c r="F41" s="65">
        <v>0.001420949074074074</v>
      </c>
      <c r="G41" s="64" t="s">
        <v>154</v>
      </c>
      <c r="H41" s="80">
        <v>122.76999999999998</v>
      </c>
      <c r="I41" s="64"/>
    </row>
    <row r="42" spans="1:9" s="79" customFormat="1" ht="12.75">
      <c r="A42" s="55" t="s">
        <v>9</v>
      </c>
      <c r="B42" s="73" t="s">
        <v>150</v>
      </c>
      <c r="C42" s="73" t="s">
        <v>212</v>
      </c>
      <c r="D42" s="73" t="s">
        <v>176</v>
      </c>
      <c r="E42" s="75" t="s">
        <v>156</v>
      </c>
      <c r="F42" s="74">
        <v>0.0021075231481481483</v>
      </c>
      <c r="G42" s="73" t="s">
        <v>157</v>
      </c>
      <c r="H42" s="82">
        <v>182.09000000000003</v>
      </c>
      <c r="I42" s="73"/>
    </row>
    <row r="43" spans="1:9" s="79" customFormat="1" ht="12.75">
      <c r="A43" s="55" t="s">
        <v>9</v>
      </c>
      <c r="B43" s="73" t="s">
        <v>146</v>
      </c>
      <c r="C43" s="73" t="s">
        <v>212</v>
      </c>
      <c r="D43" s="73" t="s">
        <v>176</v>
      </c>
      <c r="E43" s="75" t="s">
        <v>158</v>
      </c>
      <c r="F43" s="74">
        <v>0.0009347222222222222</v>
      </c>
      <c r="G43" s="73" t="s">
        <v>157</v>
      </c>
      <c r="H43" s="82">
        <v>80.76</v>
      </c>
      <c r="I43" s="73"/>
    </row>
    <row r="44" spans="1:9" s="79" customFormat="1" ht="12.75">
      <c r="A44" s="55" t="s">
        <v>9</v>
      </c>
      <c r="B44" s="73" t="s">
        <v>177</v>
      </c>
      <c r="C44" s="73" t="s">
        <v>212</v>
      </c>
      <c r="D44" s="73" t="s">
        <v>176</v>
      </c>
      <c r="E44" s="75" t="s">
        <v>159</v>
      </c>
      <c r="F44" s="74">
        <v>0.001296412037037037</v>
      </c>
      <c r="G44" s="73" t="s">
        <v>161</v>
      </c>
      <c r="H44" s="82">
        <v>112.01000000000002</v>
      </c>
      <c r="I44" s="73"/>
    </row>
    <row r="45" spans="1:9" ht="12.75">
      <c r="A45" s="51" t="s">
        <v>9</v>
      </c>
      <c r="B45" s="64" t="s">
        <v>266</v>
      </c>
      <c r="C45" s="64" t="s">
        <v>212</v>
      </c>
      <c r="D45" s="64" t="s">
        <v>179</v>
      </c>
      <c r="E45" s="66" t="s">
        <v>156</v>
      </c>
      <c r="F45" s="65">
        <v>0.0014140046296296296</v>
      </c>
      <c r="G45" s="64" t="s">
        <v>155</v>
      </c>
      <c r="H45" s="80">
        <v>122.16999999999999</v>
      </c>
      <c r="I45" s="64"/>
    </row>
    <row r="46" spans="1:9" ht="12.75">
      <c r="A46" s="51" t="s">
        <v>9</v>
      </c>
      <c r="B46" s="64" t="s">
        <v>266</v>
      </c>
      <c r="C46" s="64" t="s">
        <v>212</v>
      </c>
      <c r="D46" s="64" t="s">
        <v>179</v>
      </c>
      <c r="E46" s="66" t="s">
        <v>158</v>
      </c>
      <c r="F46" s="65">
        <v>0.0007177083333333333</v>
      </c>
      <c r="G46" s="64" t="s">
        <v>155</v>
      </c>
      <c r="H46" s="80">
        <v>62.010000000000005</v>
      </c>
      <c r="I46" s="64"/>
    </row>
    <row r="47" spans="1:9" ht="12.75">
      <c r="A47" s="51" t="s">
        <v>9</v>
      </c>
      <c r="B47" s="64" t="s">
        <v>245</v>
      </c>
      <c r="C47" s="64" t="s">
        <v>212</v>
      </c>
      <c r="D47" s="64" t="s">
        <v>179</v>
      </c>
      <c r="E47" s="66" t="s">
        <v>159</v>
      </c>
      <c r="F47" s="65">
        <v>0.00100625</v>
      </c>
      <c r="G47" s="64" t="s">
        <v>154</v>
      </c>
      <c r="H47" s="80">
        <v>86.94</v>
      </c>
      <c r="I47" s="64"/>
    </row>
    <row r="48" spans="1:9" s="79" customFormat="1" ht="12.75">
      <c r="A48" s="55" t="s">
        <v>9</v>
      </c>
      <c r="B48" s="73" t="s">
        <v>233</v>
      </c>
      <c r="C48" s="73" t="s">
        <v>213</v>
      </c>
      <c r="D48" s="73" t="s">
        <v>176</v>
      </c>
      <c r="E48" s="75" t="s">
        <v>156</v>
      </c>
      <c r="F48" s="74">
        <v>0.00254375</v>
      </c>
      <c r="G48" s="73" t="s">
        <v>157</v>
      </c>
      <c r="H48" s="82">
        <v>219.78</v>
      </c>
      <c r="I48" s="73"/>
    </row>
    <row r="49" spans="1:9" s="79" customFormat="1" ht="12.75">
      <c r="A49" s="55" t="s">
        <v>9</v>
      </c>
      <c r="B49" s="73" t="s">
        <v>233</v>
      </c>
      <c r="C49" s="73" t="s">
        <v>213</v>
      </c>
      <c r="D49" s="73" t="s">
        <v>176</v>
      </c>
      <c r="E49" s="75" t="s">
        <v>158</v>
      </c>
      <c r="F49" s="74">
        <v>0.0011498842592592593</v>
      </c>
      <c r="G49" s="73" t="s">
        <v>157</v>
      </c>
      <c r="H49" s="82">
        <v>99.35000000000001</v>
      </c>
      <c r="I49" s="73"/>
    </row>
    <row r="50" spans="1:9" s="79" customFormat="1" ht="12.75">
      <c r="A50" s="55" t="s">
        <v>9</v>
      </c>
      <c r="B50" s="73" t="s">
        <v>215</v>
      </c>
      <c r="C50" s="73" t="s">
        <v>213</v>
      </c>
      <c r="D50" s="73" t="s">
        <v>176</v>
      </c>
      <c r="E50" s="75" t="s">
        <v>159</v>
      </c>
      <c r="F50" s="74">
        <v>0.0015460648148148148</v>
      </c>
      <c r="G50" s="73" t="s">
        <v>157</v>
      </c>
      <c r="H50" s="82">
        <v>133.58</v>
      </c>
      <c r="I50" s="73"/>
    </row>
    <row r="51" spans="1:9" ht="12.75">
      <c r="A51" s="51" t="s">
        <v>9</v>
      </c>
      <c r="B51" s="64" t="s">
        <v>294</v>
      </c>
      <c r="C51" s="64" t="s">
        <v>213</v>
      </c>
      <c r="D51" s="64" t="s">
        <v>179</v>
      </c>
      <c r="E51" s="66" t="s">
        <v>156</v>
      </c>
      <c r="F51" s="65">
        <v>0.0018625</v>
      </c>
      <c r="G51" s="64" t="s">
        <v>162</v>
      </c>
      <c r="H51" s="80">
        <v>160.92000000000002</v>
      </c>
      <c r="I51" s="64"/>
    </row>
    <row r="52" spans="1:9" ht="12.75">
      <c r="A52" s="51" t="s">
        <v>9</v>
      </c>
      <c r="B52" s="64" t="s">
        <v>266</v>
      </c>
      <c r="C52" s="64" t="s">
        <v>213</v>
      </c>
      <c r="D52" s="64" t="s">
        <v>179</v>
      </c>
      <c r="E52" s="66" t="s">
        <v>158</v>
      </c>
      <c r="F52" s="65">
        <v>0.0008655092592592592</v>
      </c>
      <c r="G52" s="64" t="s">
        <v>270</v>
      </c>
      <c r="H52" s="80">
        <v>74.78</v>
      </c>
      <c r="I52" s="64"/>
    </row>
    <row r="53" spans="1:9" ht="12.75">
      <c r="A53" s="51" t="s">
        <v>9</v>
      </c>
      <c r="B53" s="64" t="s">
        <v>215</v>
      </c>
      <c r="C53" s="64" t="s">
        <v>213</v>
      </c>
      <c r="D53" s="64" t="s">
        <v>179</v>
      </c>
      <c r="E53" s="66" t="s">
        <v>159</v>
      </c>
      <c r="F53" s="65">
        <v>0.0012736111111111112</v>
      </c>
      <c r="G53" s="64" t="s">
        <v>161</v>
      </c>
      <c r="H53" s="80">
        <v>110.04</v>
      </c>
      <c r="I53" s="64"/>
    </row>
  </sheetData>
  <sheetProtection/>
  <autoFilter ref="A1:H53"/>
  <printOptions/>
  <pageMargins left="0.7874015748031497" right="0.5905511811023623" top="0.7874015748031497" bottom="0.7874015748031497" header="0.3937007874015748" footer="0.3937007874015748"/>
  <pageSetup fitToHeight="1" fitToWidth="1" horizontalDpi="600" verticalDpi="600" orientation="portrait" paperSize="9" scale="89" r:id="rId1"/>
  <headerFooter alignWithMargins="0">
    <oddHeader>&amp;C&amp;"Arial,Fett"&amp;11Wertung Seniorenrekorde Nationales Regelwerk Mannschaftswettbewerbe Stand 12.12.2011</oddHeader>
    <oddFooter>&amp;L&amp;Z&amp;F &amp;A&amp;R&amp;D &amp;T</oddFooter>
  </headerFooter>
</worksheet>
</file>

<file path=xl/worksheets/sheet8.xml><?xml version="1.0" encoding="utf-8"?>
<worksheet xmlns="http://schemas.openxmlformats.org/spreadsheetml/2006/main" xmlns:r="http://schemas.openxmlformats.org/officeDocument/2006/relationships">
  <sheetPr codeName="Tabelle4"/>
  <dimension ref="A1:G14"/>
  <sheetViews>
    <sheetView zoomScalePageLayoutView="0" workbookViewId="0" topLeftCell="A1">
      <selection activeCell="C11" sqref="A11:C14"/>
    </sheetView>
  </sheetViews>
  <sheetFormatPr defaultColWidth="11.421875" defaultRowHeight="12.75"/>
  <sheetData>
    <row r="1" spans="1:7" ht="12.75">
      <c r="A1" s="74">
        <f>Rekord_M_DSM!F2</f>
        <v>0.0014603009259259259</v>
      </c>
      <c r="B1" s="74">
        <f>Rekord_M_DSM!F3</f>
        <v>0.0010150462962962962</v>
      </c>
      <c r="C1" s="74">
        <f>Rekord_M_DSM!F4</f>
        <v>0.0013306712962962964</v>
      </c>
      <c r="D1" s="74">
        <f>Rekord_M_DSM!F5</f>
        <v>0.0015407407407407407</v>
      </c>
      <c r="E1" s="102" t="str">
        <f>Rekord_M_DSM!C2</f>
        <v>AK 100</v>
      </c>
      <c r="F1" s="102" t="str">
        <f>Rekord_M_DSM!D2</f>
        <v>w</v>
      </c>
      <c r="G1" t="s">
        <v>254</v>
      </c>
    </row>
    <row r="2" spans="1:7" ht="12.75">
      <c r="A2" s="74">
        <f>Rekord_M_DSM!F6</f>
        <v>0.0012268518518518518</v>
      </c>
      <c r="B2" s="74">
        <f>Rekord_M_DSM!F7</f>
        <v>0.0008431712962962963</v>
      </c>
      <c r="C2" s="74">
        <f>Rekord_M_DSM!F8</f>
        <v>0.0011226851851851851</v>
      </c>
      <c r="D2" s="74">
        <f>Rekord_M_DSM!F9</f>
        <v>0.0012841435185185184</v>
      </c>
      <c r="E2" s="102" t="str">
        <f>Rekord_M_DSM!C6</f>
        <v>AK 100</v>
      </c>
      <c r="F2" s="102" t="str">
        <f>Rekord_M_DSM!D6</f>
        <v>m</v>
      </c>
      <c r="G2" t="s">
        <v>254</v>
      </c>
    </row>
    <row r="3" spans="1:7" ht="12.75">
      <c r="A3" s="74">
        <f>Rekord_M_DSM!F10</f>
        <v>0.0014603009259259259</v>
      </c>
      <c r="B3" s="74">
        <f>Rekord_M_DSM!F11</f>
        <v>0.001107638888888889</v>
      </c>
      <c r="C3" s="74">
        <f>Rekord_M_DSM!F12</f>
        <v>0.0013324074074074074</v>
      </c>
      <c r="D3" s="74">
        <f>Rekord_M_DSM!F13</f>
        <v>0.0015733796296296297</v>
      </c>
      <c r="E3" s="102" t="str">
        <f>Rekord_M_DSM!C10</f>
        <v>AK 120</v>
      </c>
      <c r="F3" s="102" t="str">
        <f>Rekord_M_DSM!D10</f>
        <v>w</v>
      </c>
      <c r="G3" t="s">
        <v>254</v>
      </c>
    </row>
    <row r="4" spans="1:7" ht="12.75">
      <c r="A4" s="74">
        <f>Rekord_M_DSM!F14</f>
        <v>0.0012364583333333333</v>
      </c>
      <c r="B4" s="74">
        <f>Rekord_M_DSM!F15</f>
        <v>0.0008431712962962963</v>
      </c>
      <c r="C4" s="74">
        <f>Rekord_M_DSM!F16</f>
        <v>0.0011427083333333332</v>
      </c>
      <c r="D4" s="74">
        <f>Rekord_M_DSM!F17</f>
        <v>0.0012991898148148149</v>
      </c>
      <c r="E4" s="102" t="str">
        <f>Rekord_M_DSM!C14</f>
        <v>AK 120</v>
      </c>
      <c r="F4" s="102" t="str">
        <f>Rekord_M_DSM!D14</f>
        <v>m</v>
      </c>
      <c r="G4" t="s">
        <v>254</v>
      </c>
    </row>
    <row r="5" spans="1:7" ht="12.75">
      <c r="A5" s="74">
        <f>Rekord_M_DSM!F18</f>
        <v>0.0015372685185185185</v>
      </c>
      <c r="B5" s="74">
        <f>Rekord_M_DSM!F19</f>
        <v>0.0011302083333333333</v>
      </c>
      <c r="C5" s="74">
        <f>Rekord_M_DSM!F20</f>
        <v>0.0013804398148148148</v>
      </c>
      <c r="D5" s="74">
        <f>Rekord_M_DSM!F21</f>
        <v>0.0016159722222222222</v>
      </c>
      <c r="E5" s="102" t="str">
        <f>Rekord_M_DSM!C18</f>
        <v>AK 140</v>
      </c>
      <c r="F5" s="102" t="str">
        <f>Rekord_M_DSM!D18</f>
        <v>w</v>
      </c>
      <c r="G5" t="s">
        <v>254</v>
      </c>
    </row>
    <row r="6" spans="1:7" ht="12.75">
      <c r="A6" s="74">
        <f>Rekord_M_DSM!F22</f>
        <v>0.0012965277777777777</v>
      </c>
      <c r="B6" s="74">
        <f>Rekord_M_DSM!F23</f>
        <v>0.000865625</v>
      </c>
      <c r="C6" s="74">
        <f>Rekord_M_DSM!F24</f>
        <v>0.0011827546296296297</v>
      </c>
      <c r="D6" s="74">
        <f>Rekord_M_DSM!F25</f>
        <v>0.0013216435185185184</v>
      </c>
      <c r="E6" s="102" t="str">
        <f>Rekord_M_DSM!C22</f>
        <v>AK 140</v>
      </c>
      <c r="F6" s="102" t="str">
        <f>Rekord_M_DSM!D22</f>
        <v>m</v>
      </c>
      <c r="G6" t="s">
        <v>254</v>
      </c>
    </row>
    <row r="7" spans="1:7" ht="12.75">
      <c r="A7" s="74">
        <f>Rekord_M_DSM!F26</f>
        <v>0.0016020833333333334</v>
      </c>
      <c r="B7" s="74">
        <f>Rekord_M_DSM!F27</f>
        <v>0.0012434027777777777</v>
      </c>
      <c r="C7" s="74">
        <f>Rekord_M_DSM!F28</f>
        <v>0.001443287037037037</v>
      </c>
      <c r="D7" s="74">
        <f>Rekord_M_DSM!F29</f>
        <v>0.0017734953703703704</v>
      </c>
      <c r="E7" s="102" t="str">
        <f>Rekord_M_DSM!C26</f>
        <v>AK 170</v>
      </c>
      <c r="F7" s="102" t="str">
        <f>Rekord_M_DSM!D26</f>
        <v>w</v>
      </c>
      <c r="G7" t="s">
        <v>254</v>
      </c>
    </row>
    <row r="8" spans="1:7" ht="12.75">
      <c r="A8" s="74">
        <f>Rekord_M_DSM!F30</f>
        <v>0.0013488425925925927</v>
      </c>
      <c r="B8" s="74">
        <f>Rekord_M_DSM!F31</f>
        <v>0.0009405092592592592</v>
      </c>
      <c r="C8" s="74">
        <f>Rekord_M_DSM!F32</f>
        <v>0.0012262731481481482</v>
      </c>
      <c r="D8" s="74">
        <f>Rekord_M_DSM!F33</f>
        <v>0.0013621527777777779</v>
      </c>
      <c r="E8" s="102" t="str">
        <f>Rekord_M_DSM!C30</f>
        <v>AK 170</v>
      </c>
      <c r="F8" s="102" t="str">
        <f>Rekord_M_DSM!D30</f>
        <v>m</v>
      </c>
      <c r="G8" t="s">
        <v>254</v>
      </c>
    </row>
    <row r="9" spans="1:7" ht="12.75">
      <c r="A9" s="74">
        <f>Rekord_M_DSM!F34</f>
        <v>0.0017589120370370371</v>
      </c>
      <c r="B9" s="74">
        <f>Rekord_M_DSM!F35</f>
        <v>0.0014138888888888888</v>
      </c>
      <c r="C9" s="74">
        <f>Rekord_M_DSM!F36</f>
        <v>0.0016024305555555555</v>
      </c>
      <c r="D9" s="74">
        <f>Rekord_M_DSM!F37</f>
        <v>0.001909375</v>
      </c>
      <c r="E9" s="102" t="str">
        <f>Rekord_M_DSM!C34</f>
        <v>AK 200</v>
      </c>
      <c r="F9" s="102" t="str">
        <f>Rekord_M_DSM!D34</f>
        <v>w</v>
      </c>
      <c r="G9" t="s">
        <v>254</v>
      </c>
    </row>
    <row r="10" spans="1:7" ht="12.75">
      <c r="A10" s="74">
        <f>Rekord_M_DSM!F38</f>
        <v>0.0013546296296296297</v>
      </c>
      <c r="B10" s="74">
        <f>Rekord_M_DSM!F39</f>
        <v>0.0009405092592592592</v>
      </c>
      <c r="C10" s="74">
        <f>Rekord_M_DSM!F40</f>
        <v>0.0012760416666666666</v>
      </c>
      <c r="D10" s="74">
        <f>Rekord_M_DSM!F41</f>
        <v>0.001420949074074074</v>
      </c>
      <c r="E10" s="102" t="str">
        <f>Rekord_M_DSM!C38</f>
        <v>AK 200</v>
      </c>
      <c r="F10" s="102" t="str">
        <f>Rekord_M_DSM!D38</f>
        <v>m</v>
      </c>
      <c r="G10" t="s">
        <v>254</v>
      </c>
    </row>
    <row r="11" spans="1:7" ht="12.75">
      <c r="A11" s="74">
        <f>Rekord_M_DSM!F42</f>
        <v>0.0021075231481481483</v>
      </c>
      <c r="B11" s="74">
        <f>Rekord_M_DSM!F43</f>
        <v>0.0009347222222222222</v>
      </c>
      <c r="C11" s="74">
        <f>Rekord_M_DSM!F44</f>
        <v>0.001296412037037037</v>
      </c>
      <c r="E11" s="102" t="str">
        <f>Rekord_M_DSM!C42</f>
        <v>AK 240</v>
      </c>
      <c r="F11" s="102" t="str">
        <f>Rekord_M_DSM!D42</f>
        <v>w</v>
      </c>
      <c r="G11" t="s">
        <v>254</v>
      </c>
    </row>
    <row r="12" spans="1:7" ht="12.75">
      <c r="A12" s="74">
        <f>Rekord_M_DSM!F45</f>
        <v>0.0014140046296296296</v>
      </c>
      <c r="B12" s="74">
        <f>Rekord_M_DSM!F46</f>
        <v>0.0007177083333333333</v>
      </c>
      <c r="C12" s="74">
        <f>Rekord_M_DSM!F47</f>
        <v>0.00100625</v>
      </c>
      <c r="E12" s="102" t="str">
        <f>Rekord_M_DSM!C45</f>
        <v>AK 240</v>
      </c>
      <c r="F12" s="102" t="str">
        <f>Rekord_M_DSM!D45</f>
        <v>m</v>
      </c>
      <c r="G12" t="s">
        <v>254</v>
      </c>
    </row>
    <row r="13" spans="1:7" ht="12.75">
      <c r="A13" s="74">
        <f>Rekord_M_DSM!F48</f>
        <v>0.00254375</v>
      </c>
      <c r="B13" s="74">
        <f>Rekord_M_DSM!F49</f>
        <v>0.0011498842592592593</v>
      </c>
      <c r="C13" s="74">
        <f>Rekord_M_DSM!F50</f>
        <v>0.0015460648148148148</v>
      </c>
      <c r="E13" s="102" t="str">
        <f>Rekord_M_DSM!C48</f>
        <v>AK 280+</v>
      </c>
      <c r="F13" s="102" t="str">
        <f>Rekord_M_DSM!D48</f>
        <v>w</v>
      </c>
      <c r="G13" t="s">
        <v>254</v>
      </c>
    </row>
    <row r="14" spans="1:7" ht="12.75">
      <c r="A14" s="74">
        <f>Rekord_M_DSM!F51</f>
        <v>0.0018625</v>
      </c>
      <c r="B14" s="74">
        <f>Rekord_M_DSM!F52</f>
        <v>0.0008655092592592592</v>
      </c>
      <c r="C14" s="74">
        <f>Rekord_M_DSM!F53</f>
        <v>0.0012736111111111112</v>
      </c>
      <c r="E14" s="102" t="str">
        <f>Rekord_M_DSM!C51</f>
        <v>AK 280+</v>
      </c>
      <c r="F14" s="102" t="str">
        <f>Rekord_M_DSM!D51</f>
        <v>m</v>
      </c>
      <c r="G14" t="s">
        <v>254</v>
      </c>
    </row>
  </sheetData>
  <sheetProtection/>
  <autoFilter ref="G1:G15"/>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5"/>
  <dimension ref="A1:I22"/>
  <sheetViews>
    <sheetView zoomScalePageLayoutView="0" workbookViewId="0" topLeftCell="A1">
      <selection activeCell="C2" sqref="C2:D22"/>
    </sheetView>
  </sheetViews>
  <sheetFormatPr defaultColWidth="9.140625" defaultRowHeight="12.75"/>
  <cols>
    <col min="1" max="1" width="22.7109375" style="35" bestFit="1" customWidth="1"/>
    <col min="2" max="2" width="11.421875" style="35" customWidth="1"/>
    <col min="3" max="6" width="11.421875" style="11" customWidth="1"/>
    <col min="7" max="7" width="9.140625" style="0" customWidth="1"/>
    <col min="8" max="8" width="12.421875" style="0" bestFit="1" customWidth="1"/>
  </cols>
  <sheetData>
    <row r="1" spans="1:6" ht="12.75">
      <c r="A1" s="35" t="s">
        <v>7</v>
      </c>
      <c r="B1" s="35" t="s">
        <v>6</v>
      </c>
      <c r="C1" s="11" t="s">
        <v>2</v>
      </c>
      <c r="D1" s="45" t="s">
        <v>169</v>
      </c>
      <c r="E1" s="11" t="s">
        <v>0</v>
      </c>
      <c r="F1" s="11" t="s">
        <v>1</v>
      </c>
    </row>
    <row r="2" spans="1:9" ht="12.75">
      <c r="A2" s="35" t="s">
        <v>67</v>
      </c>
      <c r="B2" s="36" t="s">
        <v>68</v>
      </c>
      <c r="C2" s="11" t="s">
        <v>105</v>
      </c>
      <c r="D2" s="46">
        <v>1</v>
      </c>
      <c r="E2" s="11" t="s">
        <v>8</v>
      </c>
      <c r="F2" s="11" t="s">
        <v>9</v>
      </c>
      <c r="H2" s="48"/>
      <c r="I2" s="48"/>
    </row>
    <row r="3" spans="1:9" ht="12.75">
      <c r="A3" s="35" t="s">
        <v>69</v>
      </c>
      <c r="B3" s="36" t="s">
        <v>70</v>
      </c>
      <c r="C3" s="11" t="s">
        <v>106</v>
      </c>
      <c r="D3" s="46">
        <v>2</v>
      </c>
      <c r="E3" s="11" t="s">
        <v>9</v>
      </c>
      <c r="F3" s="11" t="s">
        <v>10</v>
      </c>
      <c r="H3" s="48"/>
      <c r="I3" s="48"/>
    </row>
    <row r="4" spans="1:4" ht="12.75">
      <c r="A4" s="35" t="s">
        <v>71</v>
      </c>
      <c r="B4" s="36" t="s">
        <v>72</v>
      </c>
      <c r="C4" s="11" t="s">
        <v>107</v>
      </c>
      <c r="D4" s="46">
        <v>3</v>
      </c>
    </row>
    <row r="5" spans="1:4" ht="12.75">
      <c r="A5" s="35" t="s">
        <v>73</v>
      </c>
      <c r="B5" s="36" t="s">
        <v>74</v>
      </c>
      <c r="C5" s="11" t="s">
        <v>108</v>
      </c>
      <c r="D5" s="46">
        <v>4</v>
      </c>
    </row>
    <row r="6" spans="1:4" ht="12.75">
      <c r="A6" s="35" t="s">
        <v>75</v>
      </c>
      <c r="B6" s="36" t="s">
        <v>76</v>
      </c>
      <c r="C6" s="11" t="s">
        <v>109</v>
      </c>
      <c r="D6" s="46">
        <v>5</v>
      </c>
    </row>
    <row r="7" spans="1:4" ht="12.75">
      <c r="A7" s="35" t="s">
        <v>77</v>
      </c>
      <c r="B7" s="36" t="s">
        <v>78</v>
      </c>
      <c r="C7" s="11" t="s">
        <v>110</v>
      </c>
      <c r="D7" s="46">
        <v>6</v>
      </c>
    </row>
    <row r="8" spans="1:4" ht="12.75">
      <c r="A8" s="35" t="s">
        <v>79</v>
      </c>
      <c r="B8" s="36" t="s">
        <v>80</v>
      </c>
      <c r="C8" s="11" t="s">
        <v>111</v>
      </c>
      <c r="D8" s="46">
        <v>7</v>
      </c>
    </row>
    <row r="9" spans="1:4" ht="12.75">
      <c r="A9" s="35" t="s">
        <v>81</v>
      </c>
      <c r="B9" s="36" t="s">
        <v>82</v>
      </c>
      <c r="C9" s="11" t="s">
        <v>112</v>
      </c>
      <c r="D9" s="46">
        <v>1</v>
      </c>
    </row>
    <row r="10" spans="1:4" ht="12.75">
      <c r="A10" s="35" t="s">
        <v>83</v>
      </c>
      <c r="B10" s="36" t="s">
        <v>227</v>
      </c>
      <c r="C10" s="11" t="s">
        <v>113</v>
      </c>
      <c r="D10" s="46">
        <v>2</v>
      </c>
    </row>
    <row r="11" spans="1:4" ht="12.75">
      <c r="A11" s="35" t="s">
        <v>84</v>
      </c>
      <c r="B11" s="36" t="s">
        <v>85</v>
      </c>
      <c r="C11" s="11" t="s">
        <v>114</v>
      </c>
      <c r="D11" s="46">
        <v>3</v>
      </c>
    </row>
    <row r="12" spans="1:4" ht="12.75">
      <c r="A12" s="35" t="s">
        <v>86</v>
      </c>
      <c r="B12" s="36" t="s">
        <v>87</v>
      </c>
      <c r="C12" s="11" t="s">
        <v>115</v>
      </c>
      <c r="D12" s="46">
        <v>4</v>
      </c>
    </row>
    <row r="13" spans="1:4" ht="12.75">
      <c r="A13" s="35" t="s">
        <v>88</v>
      </c>
      <c r="B13" s="36" t="s">
        <v>228</v>
      </c>
      <c r="C13" s="11" t="s">
        <v>116</v>
      </c>
      <c r="D13" s="46">
        <v>5</v>
      </c>
    </row>
    <row r="14" spans="1:4" ht="12.75">
      <c r="A14" s="35" t="s">
        <v>89</v>
      </c>
      <c r="B14" s="36" t="s">
        <v>90</v>
      </c>
      <c r="C14" s="11" t="s">
        <v>117</v>
      </c>
      <c r="D14" s="46">
        <v>6</v>
      </c>
    </row>
    <row r="15" spans="1:4" ht="12.75">
      <c r="A15" s="35" t="s">
        <v>91</v>
      </c>
      <c r="B15" s="36" t="s">
        <v>229</v>
      </c>
      <c r="C15" s="11" t="s">
        <v>118</v>
      </c>
      <c r="D15" s="46">
        <v>7</v>
      </c>
    </row>
    <row r="16" spans="1:4" ht="12.75">
      <c r="A16" s="35" t="s">
        <v>92</v>
      </c>
      <c r="B16" s="36" t="s">
        <v>93</v>
      </c>
      <c r="C16" s="11" t="s">
        <v>119</v>
      </c>
      <c r="D16" s="46">
        <v>8</v>
      </c>
    </row>
    <row r="17" spans="1:4" ht="12.75">
      <c r="A17" s="35" t="s">
        <v>94</v>
      </c>
      <c r="B17" s="36" t="s">
        <v>95</v>
      </c>
      <c r="C17" s="11" t="s">
        <v>120</v>
      </c>
      <c r="D17" s="46">
        <v>9</v>
      </c>
    </row>
    <row r="18" spans="1:4" ht="12.75">
      <c r="A18" s="35" t="s">
        <v>96</v>
      </c>
      <c r="B18" s="36" t="s">
        <v>97</v>
      </c>
      <c r="C18" s="11" t="s">
        <v>121</v>
      </c>
      <c r="D18" s="46">
        <v>10</v>
      </c>
    </row>
    <row r="19" spans="1:4" ht="12.75">
      <c r="A19" s="35" t="s">
        <v>98</v>
      </c>
      <c r="B19" s="36" t="s">
        <v>99</v>
      </c>
      <c r="C19" s="11" t="s">
        <v>122</v>
      </c>
      <c r="D19" s="46">
        <v>11</v>
      </c>
    </row>
    <row r="20" spans="3:4" ht="12.75">
      <c r="C20" s="11" t="s">
        <v>123</v>
      </c>
      <c r="D20" s="46">
        <v>12</v>
      </c>
    </row>
    <row r="21" spans="3:4" ht="12.75">
      <c r="C21" s="11" t="s">
        <v>124</v>
      </c>
      <c r="D21" s="46">
        <v>13</v>
      </c>
    </row>
    <row r="22" spans="3:4" ht="12.75">
      <c r="C22" s="11" t="s">
        <v>240</v>
      </c>
      <c r="D22" s="46">
        <v>14</v>
      </c>
    </row>
  </sheetData>
  <sheetProtection/>
  <printOptions/>
  <pageMargins left="0.75" right="0.75" top="1" bottom="1" header="0.4921259845" footer="0.4921259845"/>
  <pageSetup horizontalDpi="600" verticalDpi="600" orientation="portrait" paperSize="9" r:id="rId1"/>
  <headerFooter alignWithMargins="0">
    <oddHeader>&amp;CXXX</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Martin</cp:lastModifiedBy>
  <cp:lastPrinted>2019-01-10T00:09:15Z</cp:lastPrinted>
  <dcterms:created xsi:type="dcterms:W3CDTF">2004-06-07T17:23:58Z</dcterms:created>
  <dcterms:modified xsi:type="dcterms:W3CDTF">2019-01-23T00:16:40Z</dcterms:modified>
  <cp:category/>
  <cp:version/>
  <cp:contentType/>
  <cp:contentStatus/>
</cp:coreProperties>
</file>